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ámutov - oplotenie\E mail\"/>
    </mc:Choice>
  </mc:AlternateContent>
  <bookViews>
    <workbookView xWindow="0" yWindow="0" windowWidth="17970" windowHeight="7755" activeTab="4"/>
  </bookViews>
  <sheets>
    <sheet name="Rekapitulácia" sheetId="1" r:id="rId1"/>
    <sheet name="Krycí list stavby" sheetId="2" r:id="rId2"/>
    <sheet name="Kryci_list 11941" sheetId="3" r:id="rId3"/>
    <sheet name="Rekap 11941" sheetId="4" r:id="rId4"/>
    <sheet name="SO 11941" sheetId="5" r:id="rId5"/>
  </sheets>
  <definedNames>
    <definedName name="_xlnm.Print_Titles" localSheetId="3">'Rekap 11941'!$9:$9</definedName>
    <definedName name="_xlnm.Print_Titles" localSheetId="4">'SO 11941'!$8:$8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8" i="2"/>
  <c r="J17" i="2"/>
  <c r="J16" i="2"/>
  <c r="F18" i="2"/>
  <c r="E18" i="2"/>
  <c r="D18" i="2"/>
  <c r="E17" i="2"/>
  <c r="E16" i="2"/>
  <c r="F8" i="1"/>
  <c r="E8" i="1"/>
  <c r="D8" i="1"/>
  <c r="E7" i="1"/>
  <c r="J17" i="3"/>
  <c r="K7" i="1"/>
  <c r="I30" i="3"/>
  <c r="J30" i="3" s="1"/>
  <c r="Z70" i="5"/>
  <c r="S67" i="5"/>
  <c r="S69" i="5" s="1"/>
  <c r="F22" i="4" s="1"/>
  <c r="M67" i="5"/>
  <c r="M69" i="5" s="1"/>
  <c r="C22" i="4" s="1"/>
  <c r="E17" i="3" s="1"/>
  <c r="K66" i="5"/>
  <c r="J66" i="5"/>
  <c r="L66" i="5"/>
  <c r="I66" i="5"/>
  <c r="K65" i="5"/>
  <c r="J65" i="5"/>
  <c r="P65" i="5"/>
  <c r="L65" i="5"/>
  <c r="I65" i="5"/>
  <c r="K64" i="5"/>
  <c r="J64" i="5"/>
  <c r="L64" i="5"/>
  <c r="I64" i="5"/>
  <c r="K63" i="5"/>
  <c r="J63" i="5"/>
  <c r="P63" i="5"/>
  <c r="M63" i="5"/>
  <c r="I63" i="5"/>
  <c r="K62" i="5"/>
  <c r="J62" i="5"/>
  <c r="L62" i="5"/>
  <c r="I62" i="5"/>
  <c r="F17" i="4"/>
  <c r="S56" i="5"/>
  <c r="P56" i="5"/>
  <c r="E17" i="4" s="1"/>
  <c r="H56" i="5"/>
  <c r="M56" i="5"/>
  <c r="C17" i="4" s="1"/>
  <c r="K55" i="5"/>
  <c r="J55" i="5"/>
  <c r="L55" i="5"/>
  <c r="L56" i="5" s="1"/>
  <c r="B17" i="4" s="1"/>
  <c r="I55" i="5"/>
  <c r="I56" i="5" s="1"/>
  <c r="D17" i="4" s="1"/>
  <c r="S52" i="5"/>
  <c r="F16" i="4" s="1"/>
  <c r="H52" i="5"/>
  <c r="M52" i="5"/>
  <c r="C16" i="4" s="1"/>
  <c r="K51" i="5"/>
  <c r="J51" i="5"/>
  <c r="P51" i="5"/>
  <c r="P52" i="5" s="1"/>
  <c r="E16" i="4" s="1"/>
  <c r="L51" i="5"/>
  <c r="L52" i="5" s="1"/>
  <c r="B16" i="4" s="1"/>
  <c r="I51" i="5"/>
  <c r="I52" i="5" s="1"/>
  <c r="D16" i="4" s="1"/>
  <c r="S48" i="5"/>
  <c r="F15" i="4" s="1"/>
  <c r="H48" i="5"/>
  <c r="M48" i="5"/>
  <c r="C15" i="4" s="1"/>
  <c r="K47" i="5"/>
  <c r="J47" i="5"/>
  <c r="P47" i="5"/>
  <c r="P48" i="5" s="1"/>
  <c r="E15" i="4" s="1"/>
  <c r="L47" i="5"/>
  <c r="L48" i="5" s="1"/>
  <c r="B15" i="4" s="1"/>
  <c r="I47" i="5"/>
  <c r="I48" i="5" s="1"/>
  <c r="D15" i="4" s="1"/>
  <c r="S44" i="5"/>
  <c r="F14" i="4" s="1"/>
  <c r="K43" i="5"/>
  <c r="J43" i="5"/>
  <c r="P43" i="5"/>
  <c r="L43" i="5"/>
  <c r="I43" i="5"/>
  <c r="K42" i="5"/>
  <c r="J42" i="5"/>
  <c r="P42" i="5"/>
  <c r="M42" i="5"/>
  <c r="H44" i="5" s="1"/>
  <c r="I42" i="5"/>
  <c r="K41" i="5"/>
  <c r="J41" i="5"/>
  <c r="P41" i="5"/>
  <c r="L41" i="5"/>
  <c r="I41" i="5"/>
  <c r="K40" i="5"/>
  <c r="J40" i="5"/>
  <c r="P40" i="5"/>
  <c r="P44" i="5" s="1"/>
  <c r="E14" i="4" s="1"/>
  <c r="L40" i="5"/>
  <c r="I40" i="5"/>
  <c r="I44" i="5" s="1"/>
  <c r="D14" i="4" s="1"/>
  <c r="F13" i="4"/>
  <c r="S37" i="5"/>
  <c r="M37" i="5"/>
  <c r="C13" i="4" s="1"/>
  <c r="K36" i="5"/>
  <c r="J36" i="5"/>
  <c r="L36" i="5"/>
  <c r="I36" i="5"/>
  <c r="K35" i="5"/>
  <c r="J35" i="5"/>
  <c r="M35" i="5"/>
  <c r="I35" i="5"/>
  <c r="K34" i="5"/>
  <c r="J34" i="5"/>
  <c r="M34" i="5"/>
  <c r="H37" i="5" s="1"/>
  <c r="I34" i="5"/>
  <c r="K33" i="5"/>
  <c r="J33" i="5"/>
  <c r="P33" i="5"/>
  <c r="L33" i="5"/>
  <c r="I33" i="5"/>
  <c r="K32" i="5"/>
  <c r="J32" i="5"/>
  <c r="P32" i="5"/>
  <c r="P37" i="5" s="1"/>
  <c r="E13" i="4" s="1"/>
  <c r="L32" i="5"/>
  <c r="L37" i="5" s="1"/>
  <c r="B13" i="4" s="1"/>
  <c r="I32" i="5"/>
  <c r="S29" i="5"/>
  <c r="F12" i="4" s="1"/>
  <c r="H29" i="5"/>
  <c r="M29" i="5"/>
  <c r="C12" i="4" s="1"/>
  <c r="K28" i="5"/>
  <c r="J28" i="5"/>
  <c r="P28" i="5"/>
  <c r="L28" i="5"/>
  <c r="I28" i="5"/>
  <c r="K27" i="5"/>
  <c r="J27" i="5"/>
  <c r="P27" i="5"/>
  <c r="L27" i="5"/>
  <c r="I27" i="5"/>
  <c r="K26" i="5"/>
  <c r="J26" i="5"/>
  <c r="P26" i="5"/>
  <c r="L26" i="5"/>
  <c r="I26" i="5"/>
  <c r="K25" i="5"/>
  <c r="J25" i="5"/>
  <c r="P25" i="5"/>
  <c r="P29" i="5" s="1"/>
  <c r="E12" i="4" s="1"/>
  <c r="L25" i="5"/>
  <c r="I25" i="5"/>
  <c r="I29" i="5" s="1"/>
  <c r="D12" i="4" s="1"/>
  <c r="F11" i="4"/>
  <c r="S22" i="5"/>
  <c r="S58" i="5" s="1"/>
  <c r="F18" i="4" s="1"/>
  <c r="P22" i="5"/>
  <c r="M22" i="5"/>
  <c r="C11" i="4" s="1"/>
  <c r="K21" i="5"/>
  <c r="J21" i="5"/>
  <c r="L21" i="5"/>
  <c r="I21" i="5"/>
  <c r="K20" i="5"/>
  <c r="J20" i="5"/>
  <c r="L20" i="5"/>
  <c r="I20" i="5"/>
  <c r="K19" i="5"/>
  <c r="J19" i="5"/>
  <c r="M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M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70" i="5" s="1"/>
  <c r="J11" i="5"/>
  <c r="L11" i="5"/>
  <c r="I11" i="5"/>
  <c r="J20" i="3"/>
  <c r="L29" i="5" l="1"/>
  <c r="B12" i="4" s="1"/>
  <c r="I37" i="5"/>
  <c r="D13" i="4" s="1"/>
  <c r="L44" i="5"/>
  <c r="B14" i="4" s="1"/>
  <c r="I22" i="5"/>
  <c r="D11" i="4" s="1"/>
  <c r="L22" i="5"/>
  <c r="B11" i="4" s="1"/>
  <c r="H22" i="5"/>
  <c r="E11" i="4"/>
  <c r="M44" i="5"/>
  <c r="C14" i="4" s="1"/>
  <c r="L58" i="5"/>
  <c r="B18" i="4" s="1"/>
  <c r="D16" i="3" s="1"/>
  <c r="D16" i="2" s="1"/>
  <c r="P58" i="5"/>
  <c r="E18" i="4" s="1"/>
  <c r="L67" i="5"/>
  <c r="B21" i="4" s="1"/>
  <c r="P67" i="5"/>
  <c r="E21" i="4" s="1"/>
  <c r="F21" i="4"/>
  <c r="C21" i="4"/>
  <c r="S70" i="5"/>
  <c r="F24" i="4" s="1"/>
  <c r="I67" i="5"/>
  <c r="D21" i="4" s="1"/>
  <c r="I69" i="5" l="1"/>
  <c r="D22" i="4" s="1"/>
  <c r="F17" i="3" s="1"/>
  <c r="F17" i="2" s="1"/>
  <c r="L69" i="5"/>
  <c r="B22" i="4" s="1"/>
  <c r="D17" i="3" s="1"/>
  <c r="D17" i="2" s="1"/>
  <c r="M58" i="5"/>
  <c r="H58" i="5"/>
  <c r="M70" i="5"/>
  <c r="C24" i="4" s="1"/>
  <c r="I58" i="5"/>
  <c r="D18" i="4" s="1"/>
  <c r="F16" i="3" s="1"/>
  <c r="F16" i="2" s="1"/>
  <c r="P69" i="5"/>
  <c r="E22" i="4" s="1"/>
  <c r="P70" i="5"/>
  <c r="E24" i="4" s="1"/>
  <c r="L70" i="5"/>
  <c r="B24" i="4" s="1"/>
  <c r="I70" i="5" l="1"/>
  <c r="F20" i="2"/>
  <c r="J24" i="3"/>
  <c r="J24" i="2" s="1"/>
  <c r="F23" i="3"/>
  <c r="F23" i="2" s="1"/>
  <c r="F20" i="3"/>
  <c r="J22" i="3"/>
  <c r="J22" i="2" s="1"/>
  <c r="J23" i="3"/>
  <c r="J23" i="2" s="1"/>
  <c r="F22" i="3"/>
  <c r="F22" i="2" s="1"/>
  <c r="F24" i="3"/>
  <c r="F24" i="2" s="1"/>
  <c r="C18" i="4"/>
  <c r="E16" i="3" s="1"/>
  <c r="H70" i="5"/>
  <c r="J26" i="2" l="1"/>
  <c r="J28" i="2" s="1"/>
  <c r="D24" i="4"/>
  <c r="B7" i="1"/>
  <c r="J26" i="3"/>
  <c r="C7" i="1" s="1"/>
  <c r="C8" i="1" s="1"/>
  <c r="J28" i="3" l="1"/>
  <c r="G7" i="1"/>
  <c r="G8" i="1" s="1"/>
  <c r="B8" i="1"/>
  <c r="I29" i="3"/>
  <c r="J29" i="3" s="1"/>
  <c r="J31" i="3" s="1"/>
  <c r="B9" i="1" l="1"/>
  <c r="B10" i="1"/>
  <c r="G10" i="1" l="1"/>
  <c r="I30" i="2"/>
  <c r="J30" i="2" s="1"/>
  <c r="J31" i="2" s="1"/>
  <c r="I29" i="2"/>
  <c r="J29" i="2" s="1"/>
  <c r="G9" i="1"/>
  <c r="G11" i="1" s="1"/>
</calcChain>
</file>

<file path=xl/sharedStrings.xml><?xml version="1.0" encoding="utf-8"?>
<sst xmlns="http://schemas.openxmlformats.org/spreadsheetml/2006/main" count="328" uniqueCount="171">
  <si>
    <t>Rekapitulácia rozpočtu</t>
  </si>
  <si>
    <t>Stavba Oplotenia ihriska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</si>
  <si>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</si>
  <si>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</si>
  <si>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</si>
  <si>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</si>
  <si>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</si>
  <si>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</si>
  <si>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</si>
  <si>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</si>
  <si>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</si>
  <si>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</si>
  <si>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SO-01 Oplotenie bez búracích a demotážnych prác</t>
  </si>
  <si>
    <t>Krycí list rozpočtu</t>
  </si>
  <si>
    <t xml:space="preserve">Miesto:  </t>
  </si>
  <si>
    <t>Objekt SO-01 Oplotenie bez búracích a demotážnych prác</t>
  </si>
  <si>
    <t xml:space="preserve">Ks: </t>
  </si>
  <si>
    <t xml:space="preserve">Zákazka: </t>
  </si>
  <si>
    <t>Spracoval: Ing. Ján Halgaš</t>
  </si>
  <si>
    <t xml:space="preserve">Dňa </t>
  </si>
  <si>
    <t>24.05.2017</t>
  </si>
  <si>
    <t>Odberateľ: Obec Zámutov</t>
  </si>
  <si>
    <t xml:space="preserve">IČO: </t>
  </si>
  <si>
    <t xml:space="preserve">DIČ: </t>
  </si>
  <si>
    <t xml:space="preserve">Dodávateľ: </t>
  </si>
  <si>
    <t>Projektant: Inžinierska agentúra. s. r .o.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</si>
  <si>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</si>
  <si>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</si>
  <si>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</si>
  <si>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</si>
  <si>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</si>
  <si>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</si>
  <si>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</si>
  <si>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</si>
  <si>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</si>
  <si>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</si>
  <si>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</si>
  <si>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</si>
  <si>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</si>
  <si>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</si>
  <si>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</si>
  <si>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</si>
  <si>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</si>
  <si>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</si>
  <si>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</si>
  <si>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</si>
  <si>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</si>
  <si>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</si>
  <si>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</si>
  <si>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</si>
  <si>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</si>
  <si>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</si>
  <si>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</si>
  <si>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</si>
  <si>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</si>
  <si>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</si>
  <si>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</si>
  <si>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</si>
  <si>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</si>
  <si>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</si>
  <si>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</si>
  <si>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24.05.2017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</si>
  <si>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</si>
  <si>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</si>
  <si>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</si>
  <si>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</si>
  <si>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</si>
  <si>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</si>
  <si>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</si>
  <si>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OSTATNÉ PRÁCE</t>
  </si>
  <si>
    <t>PRESUNY HMÔT</t>
  </si>
  <si>
    <t>Práce PSV</t>
  </si>
  <si>
    <t>KOVOVÉ DOPLNKOVÉ KONŠTRUKCIE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</si>
  <si>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</si>
  <si>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</si>
  <si>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</si>
  <si>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</si>
  <si>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</si>
  <si>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</si>
  <si>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</si>
  <si>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</si>
  <si>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</si>
  <si>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</si>
  <si>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</si>
  <si>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</si>
  <si>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121101111</t>
  </si>
  <si>
    <t>Odstránenie ornice s vodor. premiestn. na hromady, so zložením na vzdialenosť do 100 m a do 100m3</t>
  </si>
  <si>
    <t>m3</t>
  </si>
  <si>
    <t xml:space="preserve"> 132201101</t>
  </si>
  <si>
    <t>Výkop ryhy do šírky 600 mm v horn.3 do 100 m3</t>
  </si>
  <si>
    <t xml:space="preserve"> 132201109</t>
  </si>
  <si>
    <t>Príplatok k cene za lepivosť horniny 3</t>
  </si>
  <si>
    <t xml:space="preserve"> 171101102</t>
  </si>
  <si>
    <t>Uloženie sypaniny súdržnej horniny s mierou zhutnenia na 96 % podľa Proctor-Standard</t>
  </si>
  <si>
    <t>P/PC</t>
  </si>
  <si>
    <t xml:space="preserve"> MAT</t>
  </si>
  <si>
    <t>Zemina na zásyp vrátane dopravy</t>
  </si>
  <si>
    <t xml:space="preserve"> 182101101</t>
  </si>
  <si>
    <t>Svahovanie trvalých svahov v zárezoch v hornine triedy 1-4</t>
  </si>
  <si>
    <t>m2</t>
  </si>
  <si>
    <t xml:space="preserve"> 182201101</t>
  </si>
  <si>
    <t>Svahovanie trvalých svahov v násype</t>
  </si>
  <si>
    <t xml:space="preserve"> 175101201</t>
  </si>
  <si>
    <t>Obsyp objektov sypaninou z vhodných hornín 1 až 4 bez prehodenia sypaniny</t>
  </si>
  <si>
    <t>P/PE</t>
  </si>
  <si>
    <t xml:space="preserve"> 583372130</t>
  </si>
  <si>
    <t>Štrkopiesok / A3 / frakcia 0-32  tr. Z</t>
  </si>
  <si>
    <t>M3</t>
  </si>
  <si>
    <t xml:space="preserve"> 122201101</t>
  </si>
  <si>
    <t>Odkopávka a prekopávka nezapažená v hornine 3,do 100 m3</t>
  </si>
  <si>
    <t xml:space="preserve"> 122201109</t>
  </si>
  <si>
    <t>Príplatok k cenám za lepivosť horniny</t>
  </si>
  <si>
    <t xml:space="preserve">  2/A 1</t>
  </si>
  <si>
    <t xml:space="preserve"> 271571111</t>
  </si>
  <si>
    <t>Vankúše zhutnené pod základy zo štrkopiesku</t>
  </si>
  <si>
    <t xml:space="preserve"> 11/A 1</t>
  </si>
  <si>
    <t xml:space="preserve"> 274313521</t>
  </si>
  <si>
    <t>Betón základových pásov, prostý tr.C 12/15</t>
  </si>
  <si>
    <t xml:space="preserve"> 274271303</t>
  </si>
  <si>
    <t>Premac Murivo základových pásov z betónových tvárnic  hr. 200  mm a s betónovou výplňou</t>
  </si>
  <si>
    <t xml:space="preserve"> 274361825</t>
  </si>
  <si>
    <t xml:space="preserve">Premac Výstuž z ocele 10 505 pre murivo základových pásov z betónových tvárnic a s betónovou výplňou </t>
  </si>
  <si>
    <t>t</t>
  </si>
  <si>
    <t xml:space="preserve"> 15/A 4</t>
  </si>
  <si>
    <t xml:space="preserve"> 338171112</t>
  </si>
  <si>
    <t>Osadenie stĺpika oceľového plotového do výšky 4.00m so zabetónovaním</t>
  </si>
  <si>
    <t>kus</t>
  </si>
  <si>
    <t xml:space="preserve"> 338171122</t>
  </si>
  <si>
    <t>Osadenie stĺpika oceľového plotového do výšky 7.60m so zabetónovaním</t>
  </si>
  <si>
    <t>Stĺpik z jaklového profilu 100x50x5 mm dl. 3300 mm vrátane povrchových úprav</t>
  </si>
  <si>
    <t>Stĺpik z jaklového profilu 100x50x5 mm dl. 6300 mm vrátane povrchových úprav</t>
  </si>
  <si>
    <t>R/R 0</t>
  </si>
  <si>
    <t xml:space="preserve"> 921502000.6</t>
  </si>
  <si>
    <t>Úprava zatravňovacej tvárnice - rezanie hr. 8 cm</t>
  </si>
  <si>
    <t>m</t>
  </si>
  <si>
    <t>311/A 1</t>
  </si>
  <si>
    <t xml:space="preserve"> 461571111</t>
  </si>
  <si>
    <t>Výplne vyľahčených a dierovaných tvárnic na plochách vodorovných i na svahu štrkopieskom</t>
  </si>
  <si>
    <t xml:space="preserve"> 465921115</t>
  </si>
  <si>
    <t>Ukladanie dlažby z betónových dosiek a tvárnic na sucho, hm. do 60 kg, hr.dosiek do 100 mm</t>
  </si>
  <si>
    <t>S/S70</t>
  </si>
  <si>
    <t xml:space="preserve"> 5921953720</t>
  </si>
  <si>
    <t>Zatrávňovacia tvárnica 60x40x8 cm</t>
  </si>
  <si>
    <t>321/A 1</t>
  </si>
  <si>
    <t xml:space="preserve"> 451571111</t>
  </si>
  <si>
    <t>Lôžko pod dlažby zo štrkopiesku hr.vrstvy do 100 mm</t>
  </si>
  <si>
    <t>221/A 1</t>
  </si>
  <si>
    <t xml:space="preserve"> 597661112</t>
  </si>
  <si>
    <t>Rigol dláždený do lôžka z betónu prostého tr.C 8/10 hr. 150 mm z dlažobných kociek 50x50x10 cm</t>
  </si>
  <si>
    <t xml:space="preserve">  3/A 1</t>
  </si>
  <si>
    <t xml:space="preserve"> 941955004</t>
  </si>
  <si>
    <t>Lešenie ľahké pracovné pomocné, s výškou lešeňovej podlahy nad 2,50 do 3,5 m</t>
  </si>
  <si>
    <t xml:space="preserve"> 998151111</t>
  </si>
  <si>
    <t>Presun hmôt pre obj.8152,8153,8159,zvislá nosná konštr.z tehál,tvárnic,blokov výšky do 10 m</t>
  </si>
  <si>
    <t>767/A 3</t>
  </si>
  <si>
    <t xml:space="preserve"> 767995104</t>
  </si>
  <si>
    <t>Montáž ostatných atypických  kovových stavebných doplnkových konštrukcií nad 20 do 50 kg</t>
  </si>
  <si>
    <t>kg</t>
  </si>
  <si>
    <t xml:space="preserve"> OK</t>
  </si>
  <si>
    <t xml:space="preserve">Dodávka oceľových konštrukcií vrátane povrchových  úprav - priečnik z jaklového profilu 80x50x3 mm </t>
  </si>
  <si>
    <t xml:space="preserve"> 998767101</t>
  </si>
  <si>
    <t>Presun hmôt pre kovové stavebné doplnkové konštrukcie v objektoch výšky do 6 m</t>
  </si>
  <si>
    <t xml:space="preserve"> 766669001</t>
  </si>
  <si>
    <t xml:space="preserve"> 766669002</t>
  </si>
  <si>
    <t>Montáž a dodávka oplotenia z  ochrannej siete nylonovej, veľkosť oka 100x100 mm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</si>
  <si>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</si>
  <si>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</si>
  <si>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</si>
  <si>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</si>
  <si>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</si>
  <si>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Montáž a dodávka oplotenia z  panelu NYLOFOR 3D PRO alebo ekvivalent, farba zelená, veľkosť oka 200x50 mm, hr. drôta 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</si>
</sst>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11941'!I70-Rekapitulácia!D7</f>
        <v>0</v>
      </c>
      <c r="C7" s="77">
        <f>'Kryci_list 11941'!J26</f>
        <v>0</v>
      </c>
      <c r="D7" s="77">
        <v>0</v>
      </c>
      <c r="E7" s="77">
        <f>'Kryci_list 11941'!J17</f>
        <v>0</v>
      </c>
      <c r="F7" s="77">
        <v>0</v>
      </c>
      <c r="G7" s="77">
        <f>B7+C7+D7+E7+F7</f>
        <v>0</v>
      </c>
      <c r="K7">
        <f>'SO 11941'!K70</f>
        <v>0</v>
      </c>
      <c r="Q7">
        <v>30.126000000000001</v>
      </c>
    </row>
    <row r="8" spans="1:26" x14ac:dyDescent="0.25">
      <c r="A8" s="183" t="s">
        <v>165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166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167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168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0"/>
      <c r="B18" s="180"/>
      <c r="C18" s="180"/>
      <c r="D18" s="180"/>
      <c r="E18" s="180"/>
      <c r="F18" s="180"/>
      <c r="G18" s="180"/>
    </row>
    <row r="19" spans="1:7" x14ac:dyDescent="0.25">
      <c r="A19" s="10"/>
      <c r="B19" s="180"/>
      <c r="C19" s="180"/>
      <c r="D19" s="180"/>
      <c r="E19" s="180"/>
      <c r="F19" s="180"/>
      <c r="G19" s="180"/>
    </row>
    <row r="20" spans="1:7" x14ac:dyDescent="0.25">
      <c r="A20" s="10"/>
      <c r="B20" s="180"/>
      <c r="C20" s="180"/>
      <c r="D20" s="180"/>
      <c r="E20" s="180"/>
      <c r="F20" s="180"/>
      <c r="G20" s="180"/>
    </row>
    <row r="21" spans="1:7" x14ac:dyDescent="0.25">
      <c r="A21" s="10"/>
      <c r="B21" s="180"/>
      <c r="C21" s="180"/>
      <c r="D21" s="180"/>
      <c r="E21" s="180"/>
      <c r="F21" s="180"/>
      <c r="G21" s="180"/>
    </row>
    <row r="22" spans="1:7" x14ac:dyDescent="0.25">
      <c r="A22" s="10"/>
      <c r="B22" s="180"/>
      <c r="C22" s="180"/>
      <c r="D22" s="180"/>
      <c r="E22" s="180"/>
      <c r="F22" s="180"/>
      <c r="G22" s="180"/>
    </row>
    <row r="23" spans="1:7" x14ac:dyDescent="0.25">
      <c r="A23" s="10"/>
      <c r="B23" s="180"/>
      <c r="C23" s="180"/>
      <c r="D23" s="180"/>
      <c r="E23" s="180"/>
      <c r="F23" s="180"/>
      <c r="G23" s="180"/>
    </row>
    <row r="24" spans="1:7" x14ac:dyDescent="0.25">
      <c r="A24" s="10"/>
      <c r="B24" s="180"/>
      <c r="C24" s="180"/>
      <c r="D24" s="180"/>
      <c r="E24" s="180"/>
      <c r="F24" s="180"/>
      <c r="G24" s="180"/>
    </row>
    <row r="25" spans="1:7" x14ac:dyDescent="0.25">
      <c r="A25" s="10"/>
      <c r="B25" s="180"/>
      <c r="C25" s="180"/>
      <c r="D25" s="180"/>
      <c r="E25" s="180"/>
      <c r="F25" s="180"/>
      <c r="G25" s="180"/>
    </row>
    <row r="26" spans="1:7" x14ac:dyDescent="0.25">
      <c r="A26" s="10"/>
      <c r="B26" s="180"/>
      <c r="C26" s="180"/>
      <c r="D26" s="180"/>
      <c r="E26" s="180"/>
      <c r="F26" s="180"/>
      <c r="G26" s="180"/>
    </row>
    <row r="27" spans="1:7" x14ac:dyDescent="0.25">
      <c r="A27" s="10"/>
      <c r="B27" s="180"/>
      <c r="C27" s="180"/>
      <c r="D27" s="180"/>
      <c r="E27" s="180"/>
      <c r="F27" s="180"/>
      <c r="G27" s="180"/>
    </row>
    <row r="28" spans="1:7" x14ac:dyDescent="0.25">
      <c r="A28" s="10"/>
      <c r="B28" s="180"/>
      <c r="C28" s="180"/>
      <c r="D28" s="180"/>
      <c r="E28" s="180"/>
      <c r="F28" s="180"/>
      <c r="G28" s="180"/>
    </row>
    <row r="29" spans="1:7" x14ac:dyDescent="0.25">
      <c r="A29" s="10"/>
      <c r="B29" s="180"/>
      <c r="C29" s="180"/>
      <c r="D29" s="180"/>
      <c r="E29" s="180"/>
      <c r="F29" s="180"/>
      <c r="G29" s="180"/>
    </row>
    <row r="30" spans="1:7" x14ac:dyDescent="0.25">
      <c r="A30" s="10"/>
      <c r="B30" s="180"/>
      <c r="C30" s="180"/>
      <c r="D30" s="180"/>
      <c r="E30" s="180"/>
      <c r="F30" s="180"/>
      <c r="G30" s="180"/>
    </row>
    <row r="31" spans="1:7" x14ac:dyDescent="0.25">
      <c r="A31" s="10"/>
      <c r="B31" s="180"/>
      <c r="C31" s="180"/>
      <c r="D31" s="180"/>
      <c r="E31" s="180"/>
      <c r="F31" s="180"/>
      <c r="G31" s="180"/>
    </row>
    <row r="32" spans="1:7" x14ac:dyDescent="0.25">
      <c r="A32" s="10"/>
      <c r="B32" s="180"/>
      <c r="C32" s="180"/>
      <c r="D32" s="180"/>
      <c r="E32" s="180"/>
      <c r="F32" s="180"/>
      <c r="G32" s="180"/>
    </row>
    <row r="33" spans="1:7" x14ac:dyDescent="0.25">
      <c r="A33" s="10"/>
      <c r="B33" s="180"/>
      <c r="C33" s="180"/>
      <c r="D33" s="180"/>
      <c r="E33" s="180"/>
      <c r="F33" s="180"/>
      <c r="G33" s="180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78"/>
      <c r="C51" s="178"/>
      <c r="D51" s="178"/>
      <c r="E51" s="178"/>
      <c r="F51" s="178"/>
      <c r="G51" s="178"/>
    </row>
    <row r="52" spans="1:7" x14ac:dyDescent="0.25">
      <c r="B52" s="178"/>
      <c r="C52" s="178"/>
      <c r="D52" s="178"/>
      <c r="E52" s="178"/>
      <c r="F52" s="178"/>
      <c r="G52" s="178"/>
    </row>
    <row r="53" spans="1:7" x14ac:dyDescent="0.25">
      <c r="B53" s="178"/>
      <c r="C53" s="178"/>
      <c r="D53" s="178"/>
      <c r="E53" s="178"/>
      <c r="F53" s="178"/>
      <c r="G53" s="178"/>
    </row>
    <row r="54" spans="1:7" x14ac:dyDescent="0.25">
      <c r="B54" s="178"/>
      <c r="C54" s="178"/>
      <c r="D54" s="178"/>
      <c r="E54" s="178"/>
      <c r="F54" s="178"/>
      <c r="G54" s="178"/>
    </row>
    <row r="55" spans="1:7" x14ac:dyDescent="0.25">
      <c r="B55" s="178"/>
      <c r="C55" s="178"/>
      <c r="D55" s="178"/>
      <c r="E55" s="178"/>
      <c r="F55" s="178"/>
      <c r="G55" s="178"/>
    </row>
    <row r="56" spans="1:7" x14ac:dyDescent="0.25">
      <c r="B56" s="178"/>
      <c r="C56" s="178"/>
      <c r="D56" s="178"/>
      <c r="E56" s="178"/>
      <c r="F56" s="178"/>
      <c r="G56" s="178"/>
    </row>
    <row r="57" spans="1:7" x14ac:dyDescent="0.25">
      <c r="B57" s="178"/>
      <c r="C57" s="178"/>
      <c r="D57" s="178"/>
      <c r="E57" s="178"/>
      <c r="F57" s="178"/>
      <c r="G57" s="178"/>
    </row>
    <row r="58" spans="1:7" x14ac:dyDescent="0.25">
      <c r="B58" s="178"/>
      <c r="C58" s="178"/>
      <c r="D58" s="178"/>
      <c r="E58" s="178"/>
      <c r="F58" s="178"/>
      <c r="G58" s="178"/>
    </row>
    <row r="59" spans="1:7" x14ac:dyDescent="0.25">
      <c r="B59" s="178"/>
      <c r="C59" s="178"/>
      <c r="D59" s="178"/>
      <c r="E59" s="178"/>
      <c r="F59" s="178"/>
      <c r="G59" s="178"/>
    </row>
    <row r="60" spans="1:7" x14ac:dyDescent="0.25">
      <c r="B60" s="178"/>
      <c r="C60" s="178"/>
      <c r="D60" s="178"/>
      <c r="E60" s="178"/>
      <c r="F60" s="178"/>
      <c r="G60" s="178"/>
    </row>
    <row r="61" spans="1:7" x14ac:dyDescent="0.25">
      <c r="B61" s="178"/>
      <c r="C61" s="178"/>
      <c r="D61" s="178"/>
      <c r="E61" s="178"/>
      <c r="F61" s="178"/>
      <c r="G61" s="178"/>
    </row>
    <row r="62" spans="1:7" x14ac:dyDescent="0.25">
      <c r="B62" s="178"/>
      <c r="C62" s="178"/>
      <c r="D62" s="178"/>
      <c r="E62" s="178"/>
      <c r="F62" s="178"/>
      <c r="G62" s="178"/>
    </row>
    <row r="63" spans="1:7" x14ac:dyDescent="0.25">
      <c r="B63" s="178"/>
      <c r="C63" s="178"/>
      <c r="D63" s="178"/>
      <c r="E63" s="178"/>
      <c r="F63" s="178"/>
      <c r="G63" s="178"/>
    </row>
    <row r="64" spans="1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  <row r="88" spans="2:7" x14ac:dyDescent="0.25">
      <c r="B88" s="178"/>
      <c r="C88" s="178"/>
      <c r="D88" s="178"/>
      <c r="E88" s="178"/>
      <c r="F88" s="178"/>
      <c r="G88" s="178"/>
    </row>
    <row r="89" spans="2:7" x14ac:dyDescent="0.25">
      <c r="B89" s="178"/>
      <c r="C89" s="178"/>
      <c r="D89" s="178"/>
      <c r="E89" s="178"/>
      <c r="F89" s="178"/>
      <c r="G89" s="178"/>
    </row>
    <row r="90" spans="2:7" x14ac:dyDescent="0.25">
      <c r="B90" s="178"/>
      <c r="C90" s="178"/>
      <c r="D90" s="178"/>
      <c r="E90" s="178"/>
      <c r="F90" s="178"/>
      <c r="G90" s="178"/>
    </row>
    <row r="91" spans="2:7" x14ac:dyDescent="0.25">
      <c r="B91" s="178"/>
      <c r="C91" s="178"/>
      <c r="D91" s="178"/>
      <c r="E91" s="178"/>
      <c r="F91" s="178"/>
      <c r="G91" s="178"/>
    </row>
    <row r="92" spans="2:7" x14ac:dyDescent="0.25">
      <c r="B92" s="178"/>
      <c r="C92" s="178"/>
      <c r="D92" s="178"/>
      <c r="E92" s="178"/>
      <c r="F92" s="178"/>
      <c r="G92" s="178"/>
    </row>
    <row r="93" spans="2:7" x14ac:dyDescent="0.25">
      <c r="B93" s="178"/>
      <c r="C93" s="178"/>
      <c r="D93" s="178"/>
      <c r="E93" s="178"/>
      <c r="F93" s="178"/>
      <c r="G93" s="178"/>
    </row>
    <row r="94" spans="2:7" x14ac:dyDescent="0.25">
      <c r="B94" s="178"/>
      <c r="C94" s="178"/>
      <c r="D94" s="178"/>
      <c r="E94" s="178"/>
      <c r="F94" s="178"/>
      <c r="G94" s="178"/>
    </row>
    <row r="95" spans="2:7" x14ac:dyDescent="0.25">
      <c r="B95" s="178"/>
      <c r="C95" s="178"/>
      <c r="D95" s="178"/>
      <c r="E95" s="178"/>
      <c r="F95" s="178"/>
      <c r="G95" s="178"/>
    </row>
    <row r="96" spans="2:7" x14ac:dyDescent="0.25">
      <c r="B96" s="178"/>
      <c r="C96" s="178"/>
      <c r="D96" s="178"/>
      <c r="E96" s="178"/>
      <c r="F96" s="178"/>
      <c r="G96" s="178"/>
    </row>
    <row r="97" spans="2:7" x14ac:dyDescent="0.25">
      <c r="B97" s="178"/>
      <c r="C97" s="178"/>
      <c r="D97" s="178"/>
      <c r="E97" s="178"/>
      <c r="F97" s="178"/>
      <c r="G97" s="178"/>
    </row>
    <row r="98" spans="2:7" x14ac:dyDescent="0.25">
      <c r="B98" s="178"/>
      <c r="C98" s="178"/>
      <c r="D98" s="178"/>
      <c r="E98" s="178"/>
      <c r="F98" s="178"/>
      <c r="G98" s="178"/>
    </row>
    <row r="99" spans="2:7" x14ac:dyDescent="0.25">
      <c r="B99" s="178"/>
      <c r="C99" s="178"/>
      <c r="D99" s="178"/>
      <c r="E99" s="178"/>
      <c r="F99" s="178"/>
      <c r="G99" s="178"/>
    </row>
    <row r="100" spans="2:7" x14ac:dyDescent="0.25">
      <c r="B100" s="178"/>
      <c r="C100" s="178"/>
      <c r="D100" s="178"/>
      <c r="E100" s="178"/>
      <c r="F100" s="178"/>
      <c r="G100" s="178"/>
    </row>
    <row r="101" spans="2:7" x14ac:dyDescent="0.25">
      <c r="B101" s="178"/>
      <c r="C101" s="178"/>
      <c r="D101" s="178"/>
      <c r="E101" s="178"/>
      <c r="F101" s="178"/>
      <c r="G101" s="178"/>
    </row>
    <row r="102" spans="2:7" x14ac:dyDescent="0.25">
      <c r="B102" s="178"/>
      <c r="C102" s="178"/>
      <c r="D102" s="178"/>
      <c r="E102" s="178"/>
      <c r="F102" s="178"/>
      <c r="G102" s="178"/>
    </row>
    <row r="103" spans="2:7" x14ac:dyDescent="0.25">
      <c r="B103" s="178"/>
      <c r="C103" s="178"/>
      <c r="D103" s="178"/>
      <c r="E103" s="178"/>
      <c r="F103" s="178"/>
      <c r="G103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11941'!D16</f>
        <v>0</v>
      </c>
      <c r="E16" s="97">
        <f>'Kryci_list 11941'!E16</f>
        <v>0</v>
      </c>
      <c r="F16" s="106">
        <f>'Kryci_list 11941'!F16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11941'!D17</f>
        <v>0</v>
      </c>
      <c r="E17" s="76">
        <f>'Kryci_list 11941'!E17</f>
        <v>0</v>
      </c>
      <c r="F17" s="81">
        <f>'Kryci_list 11941'!F17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11941'!D18</f>
        <v>0</v>
      </c>
      <c r="E18" s="77">
        <f>'Kryci_list 11941'!E18</f>
        <v>0</v>
      </c>
      <c r="F18" s="82">
        <f>'Kryci_list 11941'!F18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43</v>
      </c>
      <c r="D22" s="87"/>
      <c r="E22" s="90"/>
      <c r="F22" s="81">
        <f>'Kryci_list 11941'!F22</f>
        <v>0</v>
      </c>
      <c r="G22" s="60">
        <v>16</v>
      </c>
      <c r="H22" s="115" t="s">
        <v>49</v>
      </c>
      <c r="I22" s="129"/>
      <c r="J22" s="126">
        <f>'Kryci_list 11941'!J22</f>
        <v>0</v>
      </c>
    </row>
    <row r="23" spans="1:10" ht="18" customHeight="1" x14ac:dyDescent="0.25">
      <c r="A23" s="11"/>
      <c r="B23" s="61">
        <v>12</v>
      </c>
      <c r="C23" s="64" t="s">
        <v>44</v>
      </c>
      <c r="D23" s="66"/>
      <c r="E23" s="90"/>
      <c r="F23" s="82">
        <f>'Kryci_list 11941'!F23</f>
        <v>0</v>
      </c>
      <c r="G23" s="61">
        <v>17</v>
      </c>
      <c r="H23" s="116" t="s">
        <v>50</v>
      </c>
      <c r="I23" s="129"/>
      <c r="J23" s="127">
        <f>'Kryci_list 11941'!J23</f>
        <v>0</v>
      </c>
    </row>
    <row r="24" spans="1:10" ht="18" customHeight="1" x14ac:dyDescent="0.25">
      <c r="A24" s="11"/>
      <c r="B24" s="61">
        <v>13</v>
      </c>
      <c r="C24" s="64" t="s">
        <v>45</v>
      </c>
      <c r="D24" s="66"/>
      <c r="E24" s="90"/>
      <c r="F24" s="82">
        <f>'Kryci_list 11941'!F24</f>
        <v>0</v>
      </c>
      <c r="G24" s="61">
        <v>18</v>
      </c>
      <c r="H24" s="116" t="s">
        <v>51</v>
      </c>
      <c r="I24" s="129"/>
      <c r="J24" s="127">
        <f>'Kryci_list 11941'!J24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30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41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11941'!B18</f>
        <v>0</v>
      </c>
      <c r="E16" s="97">
        <f>'Rekap 11941'!C18</f>
        <v>0</v>
      </c>
      <c r="F16" s="106">
        <f>'Rekap 11941'!D18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>
        <f>'Rekap 11941'!B22</f>
        <v>0</v>
      </c>
      <c r="E17" s="76">
        <f>'Rekap 11941'!C22</f>
        <v>0</v>
      </c>
      <c r="F17" s="81">
        <f>'Rekap 11941'!D22</f>
        <v>0</v>
      </c>
      <c r="G17" s="61">
        <v>7</v>
      </c>
      <c r="H17" s="116" t="s">
        <v>34</v>
      </c>
      <c r="I17" s="129"/>
      <c r="J17" s="127">
        <f>'SO 11941'!Z70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11941'!K9:'SO 11941'!K69)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11941'!K9:'SO 11941'!K69)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30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61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58</v>
      </c>
      <c r="B9" s="147" t="s">
        <v>52</v>
      </c>
      <c r="C9" s="147" t="s">
        <v>53</v>
      </c>
      <c r="D9" s="147" t="s">
        <v>30</v>
      </c>
      <c r="E9" s="147" t="s">
        <v>59</v>
      </c>
      <c r="F9" s="147" t="s">
        <v>60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>
        <f>'SO 11941'!L22</f>
        <v>0</v>
      </c>
      <c r="C11" s="157">
        <f>'SO 11941'!M22</f>
        <v>0</v>
      </c>
      <c r="D11" s="157">
        <f>'SO 11941'!I22</f>
        <v>0</v>
      </c>
      <c r="E11" s="158">
        <f>'SO 11941'!P22</f>
        <v>0</v>
      </c>
      <c r="F11" s="158">
        <f>'SO 11941'!S22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>
        <f>'SO 11941'!L29</f>
        <v>0</v>
      </c>
      <c r="C12" s="157">
        <f>'SO 11941'!M29</f>
        <v>0</v>
      </c>
      <c r="D12" s="157">
        <f>'SO 11941'!I29</f>
        <v>0</v>
      </c>
      <c r="E12" s="158">
        <f>'SO 11941'!P29</f>
        <v>65.650000000000006</v>
      </c>
      <c r="F12" s="158">
        <f>'SO 11941'!S29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>
        <f>'SO 11941'!L37</f>
        <v>0</v>
      </c>
      <c r="C13" s="157">
        <f>'SO 11941'!M37</f>
        <v>0</v>
      </c>
      <c r="D13" s="157">
        <f>'SO 11941'!I37</f>
        <v>0</v>
      </c>
      <c r="E13" s="158">
        <f>'SO 11941'!P37</f>
        <v>3.43</v>
      </c>
      <c r="F13" s="158">
        <f>'SO 11941'!S37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67</v>
      </c>
      <c r="B14" s="157">
        <f>'SO 11941'!L44</f>
        <v>0</v>
      </c>
      <c r="C14" s="157">
        <f>'SO 11941'!M44</f>
        <v>0</v>
      </c>
      <c r="D14" s="157">
        <f>'SO 11941'!I44</f>
        <v>0</v>
      </c>
      <c r="E14" s="158">
        <f>'SO 11941'!P44</f>
        <v>123.29</v>
      </c>
      <c r="F14" s="158">
        <f>'SO 11941'!S44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68</v>
      </c>
      <c r="B15" s="157">
        <f>'SO 11941'!L48</f>
        <v>0</v>
      </c>
      <c r="C15" s="157">
        <f>'SO 11941'!M48</f>
        <v>0</v>
      </c>
      <c r="D15" s="157">
        <f>'SO 11941'!I48</f>
        <v>0</v>
      </c>
      <c r="E15" s="158">
        <f>'SO 11941'!P48</f>
        <v>74.05</v>
      </c>
      <c r="F15" s="158">
        <f>'SO 11941'!S48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69</v>
      </c>
      <c r="B16" s="157">
        <f>'SO 11941'!L52</f>
        <v>0</v>
      </c>
      <c r="C16" s="157">
        <f>'SO 11941'!M52</f>
        <v>0</v>
      </c>
      <c r="D16" s="157">
        <f>'SO 11941'!I52</f>
        <v>0</v>
      </c>
      <c r="E16" s="158">
        <f>'SO 11941'!P52</f>
        <v>0.44</v>
      </c>
      <c r="F16" s="158">
        <f>'SO 11941'!S52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70</v>
      </c>
      <c r="B17" s="157">
        <f>'SO 11941'!L56</f>
        <v>0</v>
      </c>
      <c r="C17" s="157">
        <f>'SO 11941'!M56</f>
        <v>0</v>
      </c>
      <c r="D17" s="157">
        <f>'SO 11941'!I56</f>
        <v>0</v>
      </c>
      <c r="E17" s="158">
        <f>'SO 11941'!P56</f>
        <v>0</v>
      </c>
      <c r="F17" s="158">
        <f>'SO 11941'!S56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2" t="s">
        <v>63</v>
      </c>
      <c r="B18" s="159">
        <f>'SO 11941'!L58</f>
        <v>0</v>
      </c>
      <c r="C18" s="159">
        <f>'SO 11941'!M58</f>
        <v>0</v>
      </c>
      <c r="D18" s="159">
        <f>'SO 11941'!I58</f>
        <v>0</v>
      </c>
      <c r="E18" s="160">
        <f>'SO 11941'!P58</f>
        <v>266.86</v>
      </c>
      <c r="F18" s="160">
        <f>'SO 11941'!S58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2" t="s">
        <v>71</v>
      </c>
      <c r="B20" s="159"/>
      <c r="C20" s="157"/>
      <c r="D20" s="157"/>
      <c r="E20" s="158"/>
      <c r="F20" s="158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72</v>
      </c>
      <c r="B21" s="157">
        <f>'SO 11941'!L67</f>
        <v>0</v>
      </c>
      <c r="C21" s="157">
        <f>'SO 11941'!M67</f>
        <v>0</v>
      </c>
      <c r="D21" s="157">
        <f>'SO 11941'!I67</f>
        <v>0</v>
      </c>
      <c r="E21" s="158">
        <f>'SO 11941'!P67</f>
        <v>4.24</v>
      </c>
      <c r="F21" s="158">
        <f>'SO 11941'!S67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2" t="s">
        <v>71</v>
      </c>
      <c r="B22" s="159">
        <f>'SO 11941'!L69</f>
        <v>0</v>
      </c>
      <c r="C22" s="159">
        <f>'SO 11941'!M69</f>
        <v>0</v>
      </c>
      <c r="D22" s="159">
        <f>'SO 11941'!I69</f>
        <v>0</v>
      </c>
      <c r="E22" s="160">
        <f>'SO 11941'!P69</f>
        <v>4.24</v>
      </c>
      <c r="F22" s="160">
        <f>'SO 11941'!S69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2" t="s">
        <v>73</v>
      </c>
      <c r="B24" s="159">
        <f>'SO 11941'!L70</f>
        <v>0</v>
      </c>
      <c r="C24" s="159">
        <f>'SO 11941'!M70</f>
        <v>0</v>
      </c>
      <c r="D24" s="159">
        <f>'SO 11941'!I70</f>
        <v>0</v>
      </c>
      <c r="E24" s="160">
        <f>'SO 11941'!P70</f>
        <v>271.10000000000002</v>
      </c>
      <c r="F24" s="160">
        <f>'SO 11941'!S70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workbookViewId="0">
      <pane ySplit="8" topLeftCell="A44" activePane="bottomLeft" state="frozen"/>
      <selection pane="bottomLeft" activeCell="G11" sqref="G11:G68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9.14062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80</v>
      </c>
      <c r="H8" s="164" t="s">
        <v>53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84</v>
      </c>
      <c r="C11" s="172" t="s">
        <v>85</v>
      </c>
      <c r="D11" s="168" t="s">
        <v>86</v>
      </c>
      <c r="E11" s="168" t="s">
        <v>87</v>
      </c>
      <c r="F11" s="169">
        <v>15.928875</v>
      </c>
      <c r="G11" s="170"/>
      <c r="H11" s="170"/>
      <c r="I11" s="170">
        <f t="shared" ref="I11:I21" si="0">ROUND(F11*(G11+H11),2)</f>
        <v>0</v>
      </c>
      <c r="J11" s="168">
        <f t="shared" ref="J11:J21" si="1">ROUND(F11*(N11),2)</f>
        <v>18.8</v>
      </c>
      <c r="K11" s="1">
        <f t="shared" ref="K11:K21" si="2">ROUND(F11*(O11),2)</f>
        <v>0</v>
      </c>
      <c r="L11" s="1">
        <f>ROUND(F11*(G11),2)</f>
        <v>0</v>
      </c>
      <c r="M11" s="1"/>
      <c r="N11" s="1">
        <v>1.18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84</v>
      </c>
      <c r="C12" s="172" t="s">
        <v>88</v>
      </c>
      <c r="D12" s="168" t="s">
        <v>89</v>
      </c>
      <c r="E12" s="168" t="s">
        <v>87</v>
      </c>
      <c r="F12" s="169">
        <v>24.4467</v>
      </c>
      <c r="G12" s="170"/>
      <c r="H12" s="170"/>
      <c r="I12" s="170">
        <f t="shared" si="0"/>
        <v>0</v>
      </c>
      <c r="J12" s="168">
        <f t="shared" si="1"/>
        <v>567.65</v>
      </c>
      <c r="K12" s="1">
        <f t="shared" si="2"/>
        <v>0</v>
      </c>
      <c r="L12" s="1">
        <f>ROUND(F12*(G12),2)</f>
        <v>0</v>
      </c>
      <c r="M12" s="1"/>
      <c r="N12" s="1">
        <v>23.22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84</v>
      </c>
      <c r="C13" s="172" t="s">
        <v>90</v>
      </c>
      <c r="D13" s="168" t="s">
        <v>91</v>
      </c>
      <c r="E13" s="168" t="s">
        <v>87</v>
      </c>
      <c r="F13" s="169">
        <v>12.2235</v>
      </c>
      <c r="G13" s="170"/>
      <c r="H13" s="170"/>
      <c r="I13" s="170">
        <f t="shared" si="0"/>
        <v>0</v>
      </c>
      <c r="J13" s="168">
        <f t="shared" si="1"/>
        <v>80.19</v>
      </c>
      <c r="K13" s="1">
        <f t="shared" si="2"/>
        <v>0</v>
      </c>
      <c r="L13" s="1">
        <f>ROUND(F13*(G13),2)</f>
        <v>0</v>
      </c>
      <c r="M13" s="1"/>
      <c r="N13" s="1">
        <v>6.5600000000000005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84</v>
      </c>
      <c r="C14" s="172" t="s">
        <v>92</v>
      </c>
      <c r="D14" s="168" t="s">
        <v>93</v>
      </c>
      <c r="E14" s="168" t="s">
        <v>87</v>
      </c>
      <c r="F14" s="169">
        <v>127.31180000000001</v>
      </c>
      <c r="G14" s="170"/>
      <c r="H14" s="170"/>
      <c r="I14" s="170">
        <f t="shared" si="0"/>
        <v>0</v>
      </c>
      <c r="J14" s="168">
        <f t="shared" si="1"/>
        <v>208.79</v>
      </c>
      <c r="K14" s="1">
        <f t="shared" si="2"/>
        <v>0</v>
      </c>
      <c r="L14" s="1">
        <f>ROUND(F14*(G14),2)</f>
        <v>0</v>
      </c>
      <c r="M14" s="1"/>
      <c r="N14" s="1">
        <v>1.6400000000000001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94</v>
      </c>
      <c r="C15" s="172" t="s">
        <v>95</v>
      </c>
      <c r="D15" s="168" t="s">
        <v>96</v>
      </c>
      <c r="E15" s="168" t="s">
        <v>87</v>
      </c>
      <c r="F15" s="169">
        <v>57.865000000000002</v>
      </c>
      <c r="G15" s="170"/>
      <c r="H15" s="170"/>
      <c r="I15" s="170">
        <f t="shared" si="0"/>
        <v>0</v>
      </c>
      <c r="J15" s="168">
        <f t="shared" si="1"/>
        <v>578.65</v>
      </c>
      <c r="K15" s="1">
        <f t="shared" si="2"/>
        <v>0</v>
      </c>
      <c r="L15" s="1"/>
      <c r="M15" s="1">
        <f>ROUND(F15*(H15),2)</f>
        <v>0</v>
      </c>
      <c r="N15" s="1">
        <v>10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84</v>
      </c>
      <c r="C16" s="172" t="s">
        <v>97</v>
      </c>
      <c r="D16" s="168" t="s">
        <v>98</v>
      </c>
      <c r="E16" s="168" t="s">
        <v>99</v>
      </c>
      <c r="F16" s="169">
        <v>56.688000000000002</v>
      </c>
      <c r="G16" s="170"/>
      <c r="H16" s="170"/>
      <c r="I16" s="170">
        <f t="shared" si="0"/>
        <v>0</v>
      </c>
      <c r="J16" s="168">
        <f t="shared" si="1"/>
        <v>85.03</v>
      </c>
      <c r="K16" s="1">
        <f t="shared" si="2"/>
        <v>0</v>
      </c>
      <c r="L16" s="1">
        <f>ROUND(F16*(G16),2)</f>
        <v>0</v>
      </c>
      <c r="M16" s="1"/>
      <c r="N16" s="1">
        <v>1.5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84</v>
      </c>
      <c r="C17" s="172" t="s">
        <v>100</v>
      </c>
      <c r="D17" s="168" t="s">
        <v>101</v>
      </c>
      <c r="E17" s="168" t="s">
        <v>99</v>
      </c>
      <c r="F17" s="169">
        <v>155.892</v>
      </c>
      <c r="G17" s="170"/>
      <c r="H17" s="170"/>
      <c r="I17" s="170">
        <f t="shared" si="0"/>
        <v>0</v>
      </c>
      <c r="J17" s="168">
        <f t="shared" si="1"/>
        <v>205.78</v>
      </c>
      <c r="K17" s="1">
        <f t="shared" si="2"/>
        <v>0</v>
      </c>
      <c r="L17" s="1">
        <f>ROUND(F17*(G17),2)</f>
        <v>0</v>
      </c>
      <c r="M17" s="1"/>
      <c r="N17" s="1">
        <v>1.32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84</v>
      </c>
      <c r="C18" s="172" t="s">
        <v>102</v>
      </c>
      <c r="D18" s="168" t="s">
        <v>103</v>
      </c>
      <c r="E18" s="168" t="s">
        <v>87</v>
      </c>
      <c r="F18" s="169">
        <v>0.88575000000000004</v>
      </c>
      <c r="G18" s="170"/>
      <c r="H18" s="170"/>
      <c r="I18" s="170">
        <f t="shared" si="0"/>
        <v>0</v>
      </c>
      <c r="J18" s="168">
        <f t="shared" si="1"/>
        <v>18.46</v>
      </c>
      <c r="K18" s="1">
        <f t="shared" si="2"/>
        <v>0</v>
      </c>
      <c r="L18" s="1">
        <f>ROUND(F18*(G18),2)</f>
        <v>0</v>
      </c>
      <c r="M18" s="1"/>
      <c r="N18" s="1">
        <v>20.84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104</v>
      </c>
      <c r="C19" s="172" t="s">
        <v>105</v>
      </c>
      <c r="D19" s="168" t="s">
        <v>106</v>
      </c>
      <c r="E19" s="168" t="s">
        <v>107</v>
      </c>
      <c r="F19" s="169">
        <v>0.88600000000000001</v>
      </c>
      <c r="G19" s="170"/>
      <c r="H19" s="170"/>
      <c r="I19" s="170">
        <f t="shared" si="0"/>
        <v>0</v>
      </c>
      <c r="J19" s="168">
        <f t="shared" si="1"/>
        <v>13.64</v>
      </c>
      <c r="K19" s="1">
        <f t="shared" si="2"/>
        <v>0</v>
      </c>
      <c r="L19" s="1"/>
      <c r="M19" s="1">
        <f>ROUND(F19*(H19),2)</f>
        <v>0</v>
      </c>
      <c r="N19" s="1">
        <v>15.4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84</v>
      </c>
      <c r="C20" s="172" t="s">
        <v>108</v>
      </c>
      <c r="D20" s="168" t="s">
        <v>109</v>
      </c>
      <c r="E20" s="168" t="s">
        <v>87</v>
      </c>
      <c r="F20" s="169">
        <v>45</v>
      </c>
      <c r="G20" s="170"/>
      <c r="H20" s="170"/>
      <c r="I20" s="170">
        <f t="shared" si="0"/>
        <v>0</v>
      </c>
      <c r="J20" s="168">
        <f t="shared" si="1"/>
        <v>238.05</v>
      </c>
      <c r="K20" s="1">
        <f t="shared" si="2"/>
        <v>0</v>
      </c>
      <c r="L20" s="1">
        <f>ROUND(F20*(G20),2)</f>
        <v>0</v>
      </c>
      <c r="M20" s="1"/>
      <c r="N20" s="1">
        <v>5.29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84</v>
      </c>
      <c r="C21" s="172" t="s">
        <v>110</v>
      </c>
      <c r="D21" s="168" t="s">
        <v>111</v>
      </c>
      <c r="E21" s="168" t="s">
        <v>87</v>
      </c>
      <c r="F21" s="169">
        <v>22.5</v>
      </c>
      <c r="G21" s="170"/>
      <c r="H21" s="170"/>
      <c r="I21" s="170">
        <f t="shared" si="0"/>
        <v>0</v>
      </c>
      <c r="J21" s="168">
        <f t="shared" si="1"/>
        <v>20.25</v>
      </c>
      <c r="K21" s="1">
        <f t="shared" si="2"/>
        <v>0</v>
      </c>
      <c r="L21" s="1">
        <f>ROUND(F21*(G21),2)</f>
        <v>0</v>
      </c>
      <c r="M21" s="1"/>
      <c r="N21" s="1">
        <v>0.9</v>
      </c>
      <c r="O21" s="1"/>
      <c r="P21" s="167"/>
      <c r="Q21" s="173"/>
      <c r="R21" s="173"/>
      <c r="S21" s="167"/>
      <c r="Z21">
        <v>0</v>
      </c>
    </row>
    <row r="22" spans="1:26" x14ac:dyDescent="0.25">
      <c r="A22" s="156"/>
      <c r="B22" s="156"/>
      <c r="C22" s="156"/>
      <c r="D22" s="156" t="s">
        <v>64</v>
      </c>
      <c r="E22" s="156"/>
      <c r="F22" s="167"/>
      <c r="G22" s="159"/>
      <c r="H22" s="159">
        <f>ROUND((SUM(M10:M21))/1,2)</f>
        <v>0</v>
      </c>
      <c r="I22" s="159">
        <f>ROUND((SUM(I10:I21))/1,2)</f>
        <v>0</v>
      </c>
      <c r="J22" s="156"/>
      <c r="K22" s="156"/>
      <c r="L22" s="156">
        <f>ROUND((SUM(L10:L21))/1,2)</f>
        <v>0</v>
      </c>
      <c r="M22" s="156">
        <f>ROUND((SUM(M10:M21))/1,2)</f>
        <v>0</v>
      </c>
      <c r="N22" s="156"/>
      <c r="O22" s="156"/>
      <c r="P22" s="174">
        <f>ROUND((SUM(P10:P21))/1,2)</f>
        <v>0</v>
      </c>
      <c r="Q22" s="153"/>
      <c r="R22" s="153"/>
      <c r="S22" s="174">
        <f>ROUND((SUM(S10:S21))/1,2)</f>
        <v>0</v>
      </c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"/>
      <c r="C23" s="1"/>
      <c r="D23" s="1"/>
      <c r="E23" s="1"/>
      <c r="F23" s="163"/>
      <c r="G23" s="149"/>
      <c r="H23" s="149"/>
      <c r="I23" s="149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6"/>
      <c r="B24" s="156"/>
      <c r="C24" s="156"/>
      <c r="D24" s="156" t="s">
        <v>65</v>
      </c>
      <c r="E24" s="156"/>
      <c r="F24" s="167"/>
      <c r="G24" s="157"/>
      <c r="H24" s="157"/>
      <c r="I24" s="157"/>
      <c r="J24" s="156"/>
      <c r="K24" s="156"/>
      <c r="L24" s="156"/>
      <c r="M24" s="156"/>
      <c r="N24" s="156"/>
      <c r="O24" s="156"/>
      <c r="P24" s="156"/>
      <c r="Q24" s="153"/>
      <c r="R24" s="153"/>
      <c r="S24" s="156"/>
      <c r="T24" s="153"/>
      <c r="U24" s="153"/>
      <c r="V24" s="153"/>
      <c r="W24" s="153"/>
      <c r="X24" s="153"/>
      <c r="Y24" s="153"/>
      <c r="Z24" s="153"/>
    </row>
    <row r="25" spans="1:26" ht="24.95" customHeight="1" x14ac:dyDescent="0.25">
      <c r="A25" s="171"/>
      <c r="B25" s="168" t="s">
        <v>112</v>
      </c>
      <c r="C25" s="172" t="s">
        <v>113</v>
      </c>
      <c r="D25" s="168" t="s">
        <v>114</v>
      </c>
      <c r="E25" s="168" t="s">
        <v>87</v>
      </c>
      <c r="F25" s="169">
        <v>2.1257999999999999</v>
      </c>
      <c r="G25" s="170"/>
      <c r="H25" s="170"/>
      <c r="I25" s="170">
        <f>ROUND(F25*(G25+H25),2)</f>
        <v>0</v>
      </c>
      <c r="J25" s="168">
        <f>ROUND(F25*(N25),2)</f>
        <v>55.02</v>
      </c>
      <c r="K25" s="1">
        <f>ROUND(F25*(O25),2)</f>
        <v>0</v>
      </c>
      <c r="L25" s="1">
        <f>ROUND(F25*(G25),2)</f>
        <v>0</v>
      </c>
      <c r="M25" s="1"/>
      <c r="N25" s="1">
        <v>25.88</v>
      </c>
      <c r="O25" s="1"/>
      <c r="P25" s="167">
        <f>ROUND(F25*(R25),3)</f>
        <v>4.1230000000000002</v>
      </c>
      <c r="Q25" s="173"/>
      <c r="R25" s="173">
        <v>1.93971</v>
      </c>
      <c r="S25" s="167"/>
      <c r="Z25">
        <v>0</v>
      </c>
    </row>
    <row r="26" spans="1:26" ht="24.95" customHeight="1" x14ac:dyDescent="0.25">
      <c r="A26" s="171"/>
      <c r="B26" s="168" t="s">
        <v>115</v>
      </c>
      <c r="C26" s="172" t="s">
        <v>116</v>
      </c>
      <c r="D26" s="168" t="s">
        <v>117</v>
      </c>
      <c r="E26" s="168" t="s">
        <v>87</v>
      </c>
      <c r="F26" s="169">
        <v>19.801826999999999</v>
      </c>
      <c r="G26" s="170"/>
      <c r="H26" s="170"/>
      <c r="I26" s="170">
        <f>ROUND(F26*(G26+H26),2)</f>
        <v>0</v>
      </c>
      <c r="J26" s="168">
        <f>ROUND(F26*(N26),2)</f>
        <v>1509.89</v>
      </c>
      <c r="K26" s="1">
        <f>ROUND(F26*(O26),2)</f>
        <v>0</v>
      </c>
      <c r="L26" s="1">
        <f>ROUND(F26*(G26),2)</f>
        <v>0</v>
      </c>
      <c r="M26" s="1"/>
      <c r="N26" s="1">
        <v>76.25</v>
      </c>
      <c r="O26" s="1"/>
      <c r="P26" s="167">
        <f>ROUND(F26*(R26),3)</f>
        <v>47.087000000000003</v>
      </c>
      <c r="Q26" s="173"/>
      <c r="R26" s="173">
        <v>2.3778966129999999</v>
      </c>
      <c r="S26" s="167"/>
      <c r="Z26">
        <v>0</v>
      </c>
    </row>
    <row r="27" spans="1:26" ht="24.95" customHeight="1" x14ac:dyDescent="0.25">
      <c r="A27" s="171"/>
      <c r="B27" s="168" t="s">
        <v>115</v>
      </c>
      <c r="C27" s="172" t="s">
        <v>118</v>
      </c>
      <c r="D27" s="168" t="s">
        <v>119</v>
      </c>
      <c r="E27" s="168" t="s">
        <v>87</v>
      </c>
      <c r="F27" s="169">
        <v>7.0860000000000003</v>
      </c>
      <c r="G27" s="170"/>
      <c r="H27" s="170"/>
      <c r="I27" s="170">
        <f>ROUND(F27*(G27+H27),2)</f>
        <v>0</v>
      </c>
      <c r="J27" s="168">
        <f>ROUND(F27*(N27),2)</f>
        <v>859.18</v>
      </c>
      <c r="K27" s="1">
        <f>ROUND(F27*(O27),2)</f>
        <v>0</v>
      </c>
      <c r="L27" s="1">
        <f>ROUND(F27*(G27),2)</f>
        <v>0</v>
      </c>
      <c r="M27" s="1"/>
      <c r="N27" s="1">
        <v>121.25</v>
      </c>
      <c r="O27" s="1"/>
      <c r="P27" s="167">
        <f>ROUND(F27*(R27),3)</f>
        <v>14.263</v>
      </c>
      <c r="Q27" s="173"/>
      <c r="R27" s="173">
        <v>2.0128499999999998</v>
      </c>
      <c r="S27" s="167"/>
      <c r="Z27">
        <v>0</v>
      </c>
    </row>
    <row r="28" spans="1:26" ht="24.95" customHeight="1" x14ac:dyDescent="0.25">
      <c r="A28" s="171"/>
      <c r="B28" s="168" t="s">
        <v>115</v>
      </c>
      <c r="C28" s="172" t="s">
        <v>120</v>
      </c>
      <c r="D28" s="168" t="s">
        <v>121</v>
      </c>
      <c r="E28" s="168" t="s">
        <v>122</v>
      </c>
      <c r="F28" s="169">
        <v>0.17715</v>
      </c>
      <c r="G28" s="170"/>
      <c r="H28" s="170"/>
      <c r="I28" s="170">
        <f>ROUND(F28*(G28+H28),2)</f>
        <v>0</v>
      </c>
      <c r="J28" s="168">
        <f>ROUND(F28*(N28),2)</f>
        <v>101.55</v>
      </c>
      <c r="K28" s="1">
        <f>ROUND(F28*(O28),2)</f>
        <v>0</v>
      </c>
      <c r="L28" s="1">
        <f>ROUND(F28*(G28),2)</f>
        <v>0</v>
      </c>
      <c r="M28" s="1"/>
      <c r="N28" s="1">
        <v>573.24</v>
      </c>
      <c r="O28" s="1"/>
      <c r="P28" s="167">
        <f>ROUND(F28*(R28),3)</f>
        <v>0.17799999999999999</v>
      </c>
      <c r="Q28" s="173"/>
      <c r="R28" s="173">
        <v>1.002</v>
      </c>
      <c r="S28" s="167"/>
      <c r="Z28">
        <v>0</v>
      </c>
    </row>
    <row r="29" spans="1:26" x14ac:dyDescent="0.25">
      <c r="A29" s="156"/>
      <c r="B29" s="156"/>
      <c r="C29" s="156"/>
      <c r="D29" s="156" t="s">
        <v>65</v>
      </c>
      <c r="E29" s="156"/>
      <c r="F29" s="167"/>
      <c r="G29" s="159"/>
      <c r="H29" s="159">
        <f>ROUND((SUM(M24:M28))/1,2)</f>
        <v>0</v>
      </c>
      <c r="I29" s="159">
        <f>ROUND((SUM(I24:I28))/1,2)</f>
        <v>0</v>
      </c>
      <c r="J29" s="156"/>
      <c r="K29" s="156"/>
      <c r="L29" s="156">
        <f>ROUND((SUM(L24:L28))/1,2)</f>
        <v>0</v>
      </c>
      <c r="M29" s="156">
        <f>ROUND((SUM(M24:M28))/1,2)</f>
        <v>0</v>
      </c>
      <c r="N29" s="156"/>
      <c r="O29" s="156"/>
      <c r="P29" s="174">
        <f>ROUND((SUM(P24:P28))/1,2)</f>
        <v>65.650000000000006</v>
      </c>
      <c r="Q29" s="153"/>
      <c r="R29" s="153"/>
      <c r="S29" s="174">
        <f>ROUND((SUM(S24:S28))/1,2)</f>
        <v>0</v>
      </c>
      <c r="T29" s="153"/>
      <c r="U29" s="153"/>
      <c r="V29" s="153"/>
      <c r="W29" s="153"/>
      <c r="X29" s="153"/>
      <c r="Y29" s="153"/>
      <c r="Z29" s="153"/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156" t="s">
        <v>66</v>
      </c>
      <c r="E31" s="156"/>
      <c r="F31" s="167"/>
      <c r="G31" s="157"/>
      <c r="H31" s="157"/>
      <c r="I31" s="157"/>
      <c r="J31" s="156"/>
      <c r="K31" s="156"/>
      <c r="L31" s="156"/>
      <c r="M31" s="156"/>
      <c r="N31" s="156"/>
      <c r="O31" s="156"/>
      <c r="P31" s="156"/>
      <c r="Q31" s="153"/>
      <c r="R31" s="153"/>
      <c r="S31" s="156"/>
      <c r="T31" s="153"/>
      <c r="U31" s="153"/>
      <c r="V31" s="153"/>
      <c r="W31" s="153"/>
      <c r="X31" s="153"/>
      <c r="Y31" s="153"/>
      <c r="Z31" s="153"/>
    </row>
    <row r="32" spans="1:26" ht="24.95" customHeight="1" x14ac:dyDescent="0.25">
      <c r="A32" s="171"/>
      <c r="B32" s="168" t="s">
        <v>123</v>
      </c>
      <c r="C32" s="172" t="s">
        <v>124</v>
      </c>
      <c r="D32" s="168" t="s">
        <v>125</v>
      </c>
      <c r="E32" s="168" t="s">
        <v>126</v>
      </c>
      <c r="F32" s="169">
        <v>14</v>
      </c>
      <c r="G32" s="170"/>
      <c r="H32" s="170"/>
      <c r="I32" s="170">
        <f>ROUND(F32*(G32+H32),2)</f>
        <v>0</v>
      </c>
      <c r="J32" s="168">
        <f>ROUND(F32*(N32),2)</f>
        <v>71.540000000000006</v>
      </c>
      <c r="K32" s="1">
        <f>ROUND(F32*(O32),2)</f>
        <v>0</v>
      </c>
      <c r="L32" s="1">
        <f>ROUND(F32*(G32),2)</f>
        <v>0</v>
      </c>
      <c r="M32" s="1"/>
      <c r="N32" s="1">
        <v>5.1100000000000003</v>
      </c>
      <c r="O32" s="1"/>
      <c r="P32" s="167">
        <f>ROUND(F32*(R32),3)</f>
        <v>1.361</v>
      </c>
      <c r="Q32" s="173"/>
      <c r="R32" s="173">
        <v>9.7199999999999995E-2</v>
      </c>
      <c r="S32" s="167"/>
      <c r="Z32">
        <v>0</v>
      </c>
    </row>
    <row r="33" spans="1:26" ht="24.95" customHeight="1" x14ac:dyDescent="0.25">
      <c r="A33" s="171"/>
      <c r="B33" s="168" t="s">
        <v>123</v>
      </c>
      <c r="C33" s="172" t="s">
        <v>127</v>
      </c>
      <c r="D33" s="168" t="s">
        <v>128</v>
      </c>
      <c r="E33" s="168" t="s">
        <v>126</v>
      </c>
      <c r="F33" s="169">
        <v>17</v>
      </c>
      <c r="G33" s="170"/>
      <c r="H33" s="170"/>
      <c r="I33" s="170">
        <f>ROUND(F33*(G33+H33),2)</f>
        <v>0</v>
      </c>
      <c r="J33" s="168">
        <f>ROUND(F33*(N33),2)</f>
        <v>111.18</v>
      </c>
      <c r="K33" s="1">
        <f>ROUND(F33*(O33),2)</f>
        <v>0</v>
      </c>
      <c r="L33" s="1">
        <f>ROUND(F33*(G33),2)</f>
        <v>0</v>
      </c>
      <c r="M33" s="1"/>
      <c r="N33" s="1">
        <v>6.54</v>
      </c>
      <c r="O33" s="1"/>
      <c r="P33" s="167">
        <f>ROUND(F33*(R33),3)</f>
        <v>2.0659999999999998</v>
      </c>
      <c r="Q33" s="173"/>
      <c r="R33" s="173">
        <v>0.1215</v>
      </c>
      <c r="S33" s="167"/>
      <c r="Z33">
        <v>0</v>
      </c>
    </row>
    <row r="34" spans="1:26" ht="24.95" customHeight="1" x14ac:dyDescent="0.25">
      <c r="A34" s="171"/>
      <c r="B34" s="168" t="s">
        <v>94</v>
      </c>
      <c r="C34" s="172" t="s">
        <v>95</v>
      </c>
      <c r="D34" s="168" t="s">
        <v>129</v>
      </c>
      <c r="E34" s="168" t="s">
        <v>126</v>
      </c>
      <c r="F34" s="169">
        <v>14</v>
      </c>
      <c r="G34" s="170"/>
      <c r="H34" s="170"/>
      <c r="I34" s="170">
        <f>ROUND(F34*(G34+H34),2)</f>
        <v>0</v>
      </c>
      <c r="J34" s="168">
        <f>ROUND(F34*(N34),2)</f>
        <v>350</v>
      </c>
      <c r="K34" s="1">
        <f>ROUND(F34*(O34),2)</f>
        <v>0</v>
      </c>
      <c r="L34" s="1"/>
      <c r="M34" s="1">
        <f>ROUND(F34*(H34),2)</f>
        <v>0</v>
      </c>
      <c r="N34" s="1">
        <v>25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94</v>
      </c>
      <c r="C35" s="172" t="s">
        <v>95</v>
      </c>
      <c r="D35" s="168" t="s">
        <v>130</v>
      </c>
      <c r="E35" s="168" t="s">
        <v>126</v>
      </c>
      <c r="F35" s="169">
        <v>17</v>
      </c>
      <c r="G35" s="170"/>
      <c r="H35" s="170"/>
      <c r="I35" s="170">
        <f>ROUND(F35*(G35+H35),2)</f>
        <v>0</v>
      </c>
      <c r="J35" s="168">
        <f>ROUND(F35*(N35),2)</f>
        <v>765</v>
      </c>
      <c r="K35" s="1">
        <f>ROUND(F35*(O35),2)</f>
        <v>0</v>
      </c>
      <c r="L35" s="1"/>
      <c r="M35" s="1">
        <f>ROUND(F35*(H35),2)</f>
        <v>0</v>
      </c>
      <c r="N35" s="1">
        <v>45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131</v>
      </c>
      <c r="C36" s="172" t="s">
        <v>132</v>
      </c>
      <c r="D36" s="168" t="s">
        <v>133</v>
      </c>
      <c r="E36" s="168" t="s">
        <v>134</v>
      </c>
      <c r="F36" s="169">
        <v>71.36</v>
      </c>
      <c r="G36" s="170"/>
      <c r="H36" s="170"/>
      <c r="I36" s="170">
        <f>ROUND(F36*(G36+H36),2)</f>
        <v>0</v>
      </c>
      <c r="J36" s="168">
        <f>ROUND(F36*(N36),2)</f>
        <v>303.27999999999997</v>
      </c>
      <c r="K36" s="1">
        <f>ROUND(F36*(O36),2)</f>
        <v>0</v>
      </c>
      <c r="L36" s="1">
        <f>ROUND(F36*(G36),2)</f>
        <v>0</v>
      </c>
      <c r="M36" s="1"/>
      <c r="N36" s="1">
        <v>4.25</v>
      </c>
      <c r="O36" s="1"/>
      <c r="P36" s="167"/>
      <c r="Q36" s="173"/>
      <c r="R36" s="173"/>
      <c r="S36" s="167"/>
      <c r="Z36">
        <v>0</v>
      </c>
    </row>
    <row r="37" spans="1:26" x14ac:dyDescent="0.25">
      <c r="A37" s="156"/>
      <c r="B37" s="156"/>
      <c r="C37" s="156"/>
      <c r="D37" s="156" t="s">
        <v>66</v>
      </c>
      <c r="E37" s="156"/>
      <c r="F37" s="167"/>
      <c r="G37" s="159"/>
      <c r="H37" s="159">
        <f>ROUND((SUM(M31:M36))/1,2)</f>
        <v>0</v>
      </c>
      <c r="I37" s="159">
        <f>ROUND((SUM(I31:I36))/1,2)</f>
        <v>0</v>
      </c>
      <c r="J37" s="156"/>
      <c r="K37" s="156"/>
      <c r="L37" s="156">
        <f>ROUND((SUM(L31:L36))/1,2)</f>
        <v>0</v>
      </c>
      <c r="M37" s="156">
        <f>ROUND((SUM(M31:M36))/1,2)</f>
        <v>0</v>
      </c>
      <c r="N37" s="156"/>
      <c r="O37" s="156"/>
      <c r="P37" s="174">
        <f>ROUND((SUM(P31:P36))/1,2)</f>
        <v>3.43</v>
      </c>
      <c r="Q37" s="153"/>
      <c r="R37" s="153"/>
      <c r="S37" s="174">
        <f>ROUND((SUM(S31:S36))/1,2)</f>
        <v>0</v>
      </c>
      <c r="T37" s="153"/>
      <c r="U37" s="153"/>
      <c r="V37" s="153"/>
      <c r="W37" s="153"/>
      <c r="X37" s="153"/>
      <c r="Y37" s="153"/>
      <c r="Z37" s="153"/>
    </row>
    <row r="38" spans="1:26" x14ac:dyDescent="0.25">
      <c r="A38" s="1"/>
      <c r="B38" s="1"/>
      <c r="C38" s="1"/>
      <c r="D38" s="1"/>
      <c r="E38" s="1"/>
      <c r="F38" s="163"/>
      <c r="G38" s="149"/>
      <c r="H38" s="149"/>
      <c r="I38" s="149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6"/>
      <c r="B39" s="156"/>
      <c r="C39" s="156"/>
      <c r="D39" s="156" t="s">
        <v>67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ht="24.95" customHeight="1" x14ac:dyDescent="0.25">
      <c r="A40" s="171"/>
      <c r="B40" s="168" t="s">
        <v>135</v>
      </c>
      <c r="C40" s="172" t="s">
        <v>136</v>
      </c>
      <c r="D40" s="168" t="s">
        <v>137</v>
      </c>
      <c r="E40" s="168" t="s">
        <v>99</v>
      </c>
      <c r="F40" s="169">
        <v>212.58</v>
      </c>
      <c r="G40" s="170"/>
      <c r="H40" s="170"/>
      <c r="I40" s="170">
        <f>ROUND(F40*(G40+H40),2)</f>
        <v>0</v>
      </c>
      <c r="J40" s="168">
        <f>ROUND(F40*(N40),2)</f>
        <v>871.58</v>
      </c>
      <c r="K40" s="1">
        <f>ROUND(F40*(O40),2)</f>
        <v>0</v>
      </c>
      <c r="L40" s="1">
        <f>ROUND(F40*(G40),2)</f>
        <v>0</v>
      </c>
      <c r="M40" s="1"/>
      <c r="N40" s="1">
        <v>4.0999999999999996</v>
      </c>
      <c r="O40" s="1"/>
      <c r="P40" s="167">
        <f>ROUND(F40*(R40),3)</f>
        <v>25.114000000000001</v>
      </c>
      <c r="Q40" s="173"/>
      <c r="R40" s="173">
        <v>0.11814</v>
      </c>
      <c r="S40" s="167"/>
      <c r="Z40">
        <v>0</v>
      </c>
    </row>
    <row r="41" spans="1:26" ht="24.95" customHeight="1" x14ac:dyDescent="0.25">
      <c r="A41" s="171"/>
      <c r="B41" s="168" t="s">
        <v>135</v>
      </c>
      <c r="C41" s="172" t="s">
        <v>138</v>
      </c>
      <c r="D41" s="168" t="s">
        <v>139</v>
      </c>
      <c r="E41" s="168" t="s">
        <v>99</v>
      </c>
      <c r="F41" s="169">
        <v>212.58</v>
      </c>
      <c r="G41" s="170"/>
      <c r="H41" s="170"/>
      <c r="I41" s="170">
        <f>ROUND(F41*(G41+H41),2)</f>
        <v>0</v>
      </c>
      <c r="J41" s="168">
        <f>ROUND(F41*(N41),2)</f>
        <v>852.45</v>
      </c>
      <c r="K41" s="1">
        <f>ROUND(F41*(O41),2)</f>
        <v>0</v>
      </c>
      <c r="L41" s="1">
        <f>ROUND(F41*(G41),2)</f>
        <v>0</v>
      </c>
      <c r="M41" s="1"/>
      <c r="N41" s="1">
        <v>4.01</v>
      </c>
      <c r="O41" s="1"/>
      <c r="P41" s="167">
        <f>ROUND(F41*(R41),3)</f>
        <v>3.4079999999999999</v>
      </c>
      <c r="Q41" s="173"/>
      <c r="R41" s="173">
        <v>1.6029999999999999E-2</v>
      </c>
      <c r="S41" s="167"/>
      <c r="Z41">
        <v>0</v>
      </c>
    </row>
    <row r="42" spans="1:26" ht="24.95" customHeight="1" x14ac:dyDescent="0.25">
      <c r="A42" s="171"/>
      <c r="B42" s="168" t="s">
        <v>140</v>
      </c>
      <c r="C42" s="172" t="s">
        <v>141</v>
      </c>
      <c r="D42" s="168" t="s">
        <v>142</v>
      </c>
      <c r="E42" s="168" t="s">
        <v>126</v>
      </c>
      <c r="F42" s="169">
        <v>894.60749999999996</v>
      </c>
      <c r="G42" s="170"/>
      <c r="H42" s="170"/>
      <c r="I42" s="170">
        <f>ROUND(F42*(G42+H42),2)</f>
        <v>0</v>
      </c>
      <c r="J42" s="168">
        <f>ROUND(F42*(N42),2)</f>
        <v>1789.22</v>
      </c>
      <c r="K42" s="1">
        <f>ROUND(F42*(O42),2)</f>
        <v>0</v>
      </c>
      <c r="L42" s="1"/>
      <c r="M42" s="1">
        <f>ROUND(F42*(H42),2)</f>
        <v>0</v>
      </c>
      <c r="N42" s="1">
        <v>2</v>
      </c>
      <c r="O42" s="1"/>
      <c r="P42" s="167">
        <f>ROUND(F42*(R42),3)</f>
        <v>26.838000000000001</v>
      </c>
      <c r="Q42" s="173"/>
      <c r="R42" s="173">
        <v>0.03</v>
      </c>
      <c r="S42" s="167"/>
      <c r="Z42">
        <v>0</v>
      </c>
    </row>
    <row r="43" spans="1:26" ht="24.95" customHeight="1" x14ac:dyDescent="0.25">
      <c r="A43" s="171"/>
      <c r="B43" s="168" t="s">
        <v>143</v>
      </c>
      <c r="C43" s="172" t="s">
        <v>144</v>
      </c>
      <c r="D43" s="168" t="s">
        <v>145</v>
      </c>
      <c r="E43" s="168" t="s">
        <v>99</v>
      </c>
      <c r="F43" s="169">
        <v>319.62</v>
      </c>
      <c r="G43" s="170"/>
      <c r="H43" s="170"/>
      <c r="I43" s="170">
        <f>ROUND(F43*(G43+H43),2)</f>
        <v>0</v>
      </c>
      <c r="J43" s="168">
        <f>ROUND(F43*(N43),2)</f>
        <v>827.82</v>
      </c>
      <c r="K43" s="1">
        <f>ROUND(F43*(O43),2)</f>
        <v>0</v>
      </c>
      <c r="L43" s="1">
        <f>ROUND(F43*(G43),2)</f>
        <v>0</v>
      </c>
      <c r="M43" s="1"/>
      <c r="N43" s="1">
        <v>2.59</v>
      </c>
      <c r="O43" s="1"/>
      <c r="P43" s="167">
        <f>ROUND(F43*(R43),3)</f>
        <v>67.926000000000002</v>
      </c>
      <c r="Q43" s="173"/>
      <c r="R43" s="173">
        <v>0.21251999999999999</v>
      </c>
      <c r="S43" s="167"/>
      <c r="Z43">
        <v>0</v>
      </c>
    </row>
    <row r="44" spans="1:26" x14ac:dyDescent="0.25">
      <c r="A44" s="156"/>
      <c r="B44" s="156"/>
      <c r="C44" s="156"/>
      <c r="D44" s="156" t="s">
        <v>67</v>
      </c>
      <c r="E44" s="156"/>
      <c r="F44" s="167"/>
      <c r="G44" s="159"/>
      <c r="H44" s="159">
        <f>ROUND((SUM(M39:M43))/1,2)</f>
        <v>0</v>
      </c>
      <c r="I44" s="159">
        <f>ROUND((SUM(I39:I43))/1,2)</f>
        <v>0</v>
      </c>
      <c r="J44" s="156"/>
      <c r="K44" s="156"/>
      <c r="L44" s="156">
        <f>ROUND((SUM(L39:L43))/1,2)</f>
        <v>0</v>
      </c>
      <c r="M44" s="156">
        <f>ROUND((SUM(M39:M43))/1,2)</f>
        <v>0</v>
      </c>
      <c r="N44" s="156"/>
      <c r="O44" s="156"/>
      <c r="P44" s="174">
        <f>ROUND((SUM(P39:P43))/1,2)</f>
        <v>123.29</v>
      </c>
      <c r="Q44" s="153"/>
      <c r="R44" s="153"/>
      <c r="S44" s="174">
        <f>ROUND((SUM(S39:S43))/1,2)</f>
        <v>0</v>
      </c>
      <c r="T44" s="153"/>
      <c r="U44" s="153"/>
      <c r="V44" s="153"/>
      <c r="W44" s="153"/>
      <c r="X44" s="153"/>
      <c r="Y44" s="153"/>
      <c r="Z44" s="153"/>
    </row>
    <row r="45" spans="1:26" x14ac:dyDescent="0.25">
      <c r="A45" s="1"/>
      <c r="B45" s="1"/>
      <c r="C45" s="1"/>
      <c r="D45" s="1"/>
      <c r="E45" s="1"/>
      <c r="F45" s="163"/>
      <c r="G45" s="149"/>
      <c r="H45" s="149"/>
      <c r="I45" s="149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6"/>
      <c r="B46" s="156"/>
      <c r="C46" s="156"/>
      <c r="D46" s="156" t="s">
        <v>68</v>
      </c>
      <c r="E46" s="156"/>
      <c r="F46" s="167"/>
      <c r="G46" s="157"/>
      <c r="H46" s="157"/>
      <c r="I46" s="157"/>
      <c r="J46" s="156"/>
      <c r="K46" s="156"/>
      <c r="L46" s="156"/>
      <c r="M46" s="156"/>
      <c r="N46" s="156"/>
      <c r="O46" s="156"/>
      <c r="P46" s="156"/>
      <c r="Q46" s="153"/>
      <c r="R46" s="153"/>
      <c r="S46" s="156"/>
      <c r="T46" s="153"/>
      <c r="U46" s="153"/>
      <c r="V46" s="153"/>
      <c r="W46" s="153"/>
      <c r="X46" s="153"/>
      <c r="Y46" s="153"/>
      <c r="Z46" s="153"/>
    </row>
    <row r="47" spans="1:26" ht="24.95" customHeight="1" x14ac:dyDescent="0.25">
      <c r="A47" s="171"/>
      <c r="B47" s="168" t="s">
        <v>146</v>
      </c>
      <c r="C47" s="172" t="s">
        <v>147</v>
      </c>
      <c r="D47" s="168" t="s">
        <v>148</v>
      </c>
      <c r="E47" s="168" t="s">
        <v>99</v>
      </c>
      <c r="F47" s="169">
        <v>107.04</v>
      </c>
      <c r="G47" s="170"/>
      <c r="H47" s="170"/>
      <c r="I47" s="170">
        <f>ROUND(F47*(G47+H47),2)</f>
        <v>0</v>
      </c>
      <c r="J47" s="168">
        <f>ROUND(F47*(N47),2)</f>
        <v>3767.81</v>
      </c>
      <c r="K47" s="1">
        <f>ROUND(F47*(O47),2)</f>
        <v>0</v>
      </c>
      <c r="L47" s="1">
        <f>ROUND(F47*(G47),2)</f>
        <v>0</v>
      </c>
      <c r="M47" s="1"/>
      <c r="N47" s="1">
        <v>35.200000000000003</v>
      </c>
      <c r="O47" s="1"/>
      <c r="P47" s="167">
        <f>ROUND(F47*(R47),3)</f>
        <v>74.048000000000002</v>
      </c>
      <c r="Q47" s="173"/>
      <c r="R47" s="173">
        <v>0.69177840999999995</v>
      </c>
      <c r="S47" s="167"/>
      <c r="Z47">
        <v>0</v>
      </c>
    </row>
    <row r="48" spans="1:26" x14ac:dyDescent="0.25">
      <c r="A48" s="156"/>
      <c r="B48" s="156"/>
      <c r="C48" s="156"/>
      <c r="D48" s="156" t="s">
        <v>68</v>
      </c>
      <c r="E48" s="156"/>
      <c r="F48" s="167"/>
      <c r="G48" s="159"/>
      <c r="H48" s="159">
        <f>ROUND((SUM(M46:M47))/1,2)</f>
        <v>0</v>
      </c>
      <c r="I48" s="159">
        <f>ROUND((SUM(I46:I47))/1,2)</f>
        <v>0</v>
      </c>
      <c r="J48" s="156"/>
      <c r="K48" s="156"/>
      <c r="L48" s="156">
        <f>ROUND((SUM(L46:L47))/1,2)</f>
        <v>0</v>
      </c>
      <c r="M48" s="156">
        <f>ROUND((SUM(M46:M47))/1,2)</f>
        <v>0</v>
      </c>
      <c r="N48" s="156"/>
      <c r="O48" s="156"/>
      <c r="P48" s="174">
        <f>ROUND((SUM(P46:P47))/1,2)</f>
        <v>74.05</v>
      </c>
      <c r="Q48" s="153"/>
      <c r="R48" s="153"/>
      <c r="S48" s="174">
        <f>ROUND((SUM(S46:S47))/1,2)</f>
        <v>0</v>
      </c>
      <c r="T48" s="153"/>
      <c r="U48" s="153"/>
      <c r="V48" s="153"/>
      <c r="W48" s="153"/>
      <c r="X48" s="153"/>
      <c r="Y48" s="153"/>
      <c r="Z48" s="153"/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156" t="s">
        <v>69</v>
      </c>
      <c r="E50" s="156"/>
      <c r="F50" s="167"/>
      <c r="G50" s="157"/>
      <c r="H50" s="157"/>
      <c r="I50" s="157"/>
      <c r="J50" s="156"/>
      <c r="K50" s="156"/>
      <c r="L50" s="156"/>
      <c r="M50" s="156"/>
      <c r="N50" s="156"/>
      <c r="O50" s="156"/>
      <c r="P50" s="156"/>
      <c r="Q50" s="153"/>
      <c r="R50" s="153"/>
      <c r="S50" s="156"/>
      <c r="T50" s="153"/>
      <c r="U50" s="153"/>
      <c r="V50" s="153"/>
      <c r="W50" s="153"/>
      <c r="X50" s="153"/>
      <c r="Y50" s="153"/>
      <c r="Z50" s="153"/>
    </row>
    <row r="51" spans="1:26" ht="24.95" customHeight="1" x14ac:dyDescent="0.25">
      <c r="A51" s="171"/>
      <c r="B51" s="168" t="s">
        <v>149</v>
      </c>
      <c r="C51" s="172" t="s">
        <v>150</v>
      </c>
      <c r="D51" s="168" t="s">
        <v>151</v>
      </c>
      <c r="E51" s="168" t="s">
        <v>99</v>
      </c>
      <c r="F51" s="169">
        <v>75</v>
      </c>
      <c r="G51" s="170"/>
      <c r="H51" s="170"/>
      <c r="I51" s="170">
        <f>ROUND(F51*(G51+H51),2)</f>
        <v>0</v>
      </c>
      <c r="J51" s="168">
        <f>ROUND(F51*(N51),2)</f>
        <v>429</v>
      </c>
      <c r="K51" s="1">
        <f>ROUND(F51*(O51),2)</f>
        <v>0</v>
      </c>
      <c r="L51" s="1">
        <f>ROUND(F51*(G51),2)</f>
        <v>0</v>
      </c>
      <c r="M51" s="1"/>
      <c r="N51" s="1">
        <v>5.72</v>
      </c>
      <c r="O51" s="1"/>
      <c r="P51" s="167">
        <f>ROUND(F51*(R51),3)</f>
        <v>0.44400000000000001</v>
      </c>
      <c r="Q51" s="173"/>
      <c r="R51" s="173">
        <v>5.9199999999999999E-3</v>
      </c>
      <c r="S51" s="167"/>
      <c r="Z51">
        <v>0</v>
      </c>
    </row>
    <row r="52" spans="1:26" x14ac:dyDescent="0.25">
      <c r="A52" s="156"/>
      <c r="B52" s="156"/>
      <c r="C52" s="156"/>
      <c r="D52" s="156" t="s">
        <v>69</v>
      </c>
      <c r="E52" s="156"/>
      <c r="F52" s="167"/>
      <c r="G52" s="159"/>
      <c r="H52" s="159">
        <f>ROUND((SUM(M50:M51))/1,2)</f>
        <v>0</v>
      </c>
      <c r="I52" s="159">
        <f>ROUND((SUM(I50:I51))/1,2)</f>
        <v>0</v>
      </c>
      <c r="J52" s="156"/>
      <c r="K52" s="156"/>
      <c r="L52" s="156">
        <f>ROUND((SUM(L50:L51))/1,2)</f>
        <v>0</v>
      </c>
      <c r="M52" s="156">
        <f>ROUND((SUM(M50:M51))/1,2)</f>
        <v>0</v>
      </c>
      <c r="N52" s="156"/>
      <c r="O52" s="156"/>
      <c r="P52" s="174">
        <f>ROUND((SUM(P50:P51))/1,2)</f>
        <v>0.44</v>
      </c>
      <c r="Q52" s="153"/>
      <c r="R52" s="153"/>
      <c r="S52" s="174">
        <f>ROUND((SUM(S50:S51))/1,2)</f>
        <v>0</v>
      </c>
      <c r="T52" s="153"/>
      <c r="U52" s="153"/>
      <c r="V52" s="153"/>
      <c r="W52" s="153"/>
      <c r="X52" s="153"/>
      <c r="Y52" s="153"/>
      <c r="Z52" s="153"/>
    </row>
    <row r="53" spans="1:26" x14ac:dyDescent="0.25">
      <c r="A53" s="1"/>
      <c r="B53" s="1"/>
      <c r="C53" s="1"/>
      <c r="D53" s="1"/>
      <c r="E53" s="1"/>
      <c r="F53" s="163"/>
      <c r="G53" s="149"/>
      <c r="H53" s="149"/>
      <c r="I53" s="149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56"/>
      <c r="B54" s="156"/>
      <c r="C54" s="156"/>
      <c r="D54" s="156" t="s">
        <v>70</v>
      </c>
      <c r="E54" s="156"/>
      <c r="F54" s="167"/>
      <c r="G54" s="157"/>
      <c r="H54" s="157"/>
      <c r="I54" s="157"/>
      <c r="J54" s="156"/>
      <c r="K54" s="156"/>
      <c r="L54" s="156"/>
      <c r="M54" s="156"/>
      <c r="N54" s="156"/>
      <c r="O54" s="156"/>
      <c r="P54" s="156"/>
      <c r="Q54" s="153"/>
      <c r="R54" s="153"/>
      <c r="S54" s="156"/>
      <c r="T54" s="153"/>
      <c r="U54" s="153"/>
      <c r="V54" s="153"/>
      <c r="W54" s="153"/>
      <c r="X54" s="153"/>
      <c r="Y54" s="153"/>
      <c r="Z54" s="153"/>
    </row>
    <row r="55" spans="1:26" ht="24.95" customHeight="1" x14ac:dyDescent="0.25">
      <c r="A55" s="171"/>
      <c r="B55" s="168" t="s">
        <v>123</v>
      </c>
      <c r="C55" s="172" t="s">
        <v>152</v>
      </c>
      <c r="D55" s="168" t="s">
        <v>153</v>
      </c>
      <c r="E55" s="168" t="s">
        <v>122</v>
      </c>
      <c r="F55" s="169">
        <v>266.85467927891193</v>
      </c>
      <c r="G55" s="170"/>
      <c r="H55" s="170"/>
      <c r="I55" s="170">
        <f>ROUND(F55*(G55+H55),2)</f>
        <v>0</v>
      </c>
      <c r="J55" s="168">
        <f>ROUND(F55*(N55),2)</f>
        <v>1067.42</v>
      </c>
      <c r="K55" s="1">
        <f>ROUND(F55*(O55),2)</f>
        <v>0</v>
      </c>
      <c r="L55" s="1">
        <f>ROUND(F55*(G55),2)</f>
        <v>0</v>
      </c>
      <c r="M55" s="1"/>
      <c r="N55" s="1">
        <v>4</v>
      </c>
      <c r="O55" s="1"/>
      <c r="P55" s="167"/>
      <c r="Q55" s="173"/>
      <c r="R55" s="173"/>
      <c r="S55" s="167"/>
      <c r="Z55">
        <v>0</v>
      </c>
    </row>
    <row r="56" spans="1:26" x14ac:dyDescent="0.25">
      <c r="A56" s="156"/>
      <c r="B56" s="156"/>
      <c r="C56" s="156"/>
      <c r="D56" s="156" t="s">
        <v>70</v>
      </c>
      <c r="E56" s="156"/>
      <c r="F56" s="167"/>
      <c r="G56" s="159"/>
      <c r="H56" s="159">
        <f>ROUND((SUM(M54:M55))/1,2)</f>
        <v>0</v>
      </c>
      <c r="I56" s="159">
        <f>ROUND((SUM(I54:I55))/1,2)</f>
        <v>0</v>
      </c>
      <c r="J56" s="156"/>
      <c r="K56" s="156"/>
      <c r="L56" s="156">
        <f>ROUND((SUM(L54:L55))/1,2)</f>
        <v>0</v>
      </c>
      <c r="M56" s="156">
        <f>ROUND((SUM(M54:M55))/1,2)</f>
        <v>0</v>
      </c>
      <c r="N56" s="156"/>
      <c r="O56" s="156"/>
      <c r="P56" s="174">
        <f>ROUND((SUM(P54:P55))/1,2)</f>
        <v>0</v>
      </c>
      <c r="Q56" s="153"/>
      <c r="R56" s="153"/>
      <c r="S56" s="174">
        <f>ROUND((SUM(S54:S55))/1,2)</f>
        <v>0</v>
      </c>
      <c r="T56" s="153"/>
      <c r="U56" s="153"/>
      <c r="V56" s="153"/>
      <c r="W56" s="153"/>
      <c r="X56" s="153"/>
      <c r="Y56" s="153"/>
      <c r="Z56" s="153"/>
    </row>
    <row r="57" spans="1:26" x14ac:dyDescent="0.25">
      <c r="A57" s="1"/>
      <c r="B57" s="1"/>
      <c r="C57" s="1"/>
      <c r="D57" s="1"/>
      <c r="E57" s="1"/>
      <c r="F57" s="163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6"/>
      <c r="B58" s="156"/>
      <c r="C58" s="156"/>
      <c r="D58" s="2" t="s">
        <v>63</v>
      </c>
      <c r="E58" s="156"/>
      <c r="F58" s="167"/>
      <c r="G58" s="159"/>
      <c r="H58" s="159">
        <f>ROUND((SUM(M9:M57))/2,2)</f>
        <v>0</v>
      </c>
      <c r="I58" s="159">
        <f>ROUND((SUM(I9:I57))/2,2)</f>
        <v>0</v>
      </c>
      <c r="J58" s="157"/>
      <c r="K58" s="156"/>
      <c r="L58" s="157">
        <f>ROUND((SUM(L9:L57))/2,2)</f>
        <v>0</v>
      </c>
      <c r="M58" s="157">
        <f>ROUND((SUM(M9:M57))/2,2)</f>
        <v>0</v>
      </c>
      <c r="N58" s="156"/>
      <c r="O58" s="156"/>
      <c r="P58" s="174">
        <f>ROUND((SUM(P9:P57))/2,2)</f>
        <v>266.86</v>
      </c>
      <c r="S58" s="174">
        <f>ROUND((SUM(S9:S57))/2,2)</f>
        <v>0</v>
      </c>
    </row>
    <row r="59" spans="1:26" x14ac:dyDescent="0.25">
      <c r="A59" s="1"/>
      <c r="B59" s="1"/>
      <c r="C59" s="1"/>
      <c r="D59" s="1"/>
      <c r="E59" s="1"/>
      <c r="F59" s="163"/>
      <c r="G59" s="149"/>
      <c r="H59" s="149"/>
      <c r="I59" s="149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6"/>
      <c r="B60" s="156"/>
      <c r="C60" s="156"/>
      <c r="D60" s="2" t="s">
        <v>71</v>
      </c>
      <c r="E60" s="156"/>
      <c r="F60" s="167"/>
      <c r="G60" s="157"/>
      <c r="H60" s="157"/>
      <c r="I60" s="157"/>
      <c r="J60" s="156"/>
      <c r="K60" s="156"/>
      <c r="L60" s="156"/>
      <c r="M60" s="156"/>
      <c r="N60" s="156"/>
      <c r="O60" s="156"/>
      <c r="P60" s="156"/>
      <c r="Q60" s="153"/>
      <c r="R60" s="153"/>
      <c r="S60" s="156"/>
      <c r="T60" s="153"/>
      <c r="U60" s="153"/>
      <c r="V60" s="153"/>
      <c r="W60" s="153"/>
      <c r="X60" s="153"/>
      <c r="Y60" s="153"/>
      <c r="Z60" s="153"/>
    </row>
    <row r="61" spans="1:26" x14ac:dyDescent="0.25">
      <c r="A61" s="156"/>
      <c r="B61" s="156"/>
      <c r="C61" s="156"/>
      <c r="D61" s="156" t="s">
        <v>72</v>
      </c>
      <c r="E61" s="156"/>
      <c r="F61" s="167"/>
      <c r="G61" s="157"/>
      <c r="H61" s="157"/>
      <c r="I61" s="157"/>
      <c r="J61" s="156"/>
      <c r="K61" s="156"/>
      <c r="L61" s="156"/>
      <c r="M61" s="156"/>
      <c r="N61" s="156"/>
      <c r="O61" s="156"/>
      <c r="P61" s="156"/>
      <c r="Q61" s="153"/>
      <c r="R61" s="153"/>
      <c r="S61" s="156"/>
      <c r="T61" s="153"/>
      <c r="U61" s="153"/>
      <c r="V61" s="153"/>
      <c r="W61" s="153"/>
      <c r="X61" s="153"/>
      <c r="Y61" s="153"/>
      <c r="Z61" s="153"/>
    </row>
    <row r="62" spans="1:26" ht="24.95" customHeight="1" x14ac:dyDescent="0.25">
      <c r="A62" s="171"/>
      <c r="B62" s="168" t="s">
        <v>154</v>
      </c>
      <c r="C62" s="172" t="s">
        <v>155</v>
      </c>
      <c r="D62" s="168" t="s">
        <v>156</v>
      </c>
      <c r="E62" s="168" t="s">
        <v>157</v>
      </c>
      <c r="F62" s="169">
        <v>693.79200000000003</v>
      </c>
      <c r="G62" s="170"/>
      <c r="H62" s="170"/>
      <c r="I62" s="170">
        <f>ROUND(F62*(G62+H62),2)</f>
        <v>0</v>
      </c>
      <c r="J62" s="168">
        <f>ROUND(F62*(N62),2)</f>
        <v>693.79</v>
      </c>
      <c r="K62" s="1">
        <f>ROUND(F62*(O62),2)</f>
        <v>0</v>
      </c>
      <c r="L62" s="1">
        <f>ROUND(F62*(G62),2)</f>
        <v>0</v>
      </c>
      <c r="M62" s="1"/>
      <c r="N62" s="1">
        <v>1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94</v>
      </c>
      <c r="C63" s="172" t="s">
        <v>158</v>
      </c>
      <c r="D63" s="168" t="s">
        <v>159</v>
      </c>
      <c r="E63" s="168" t="s">
        <v>157</v>
      </c>
      <c r="F63" s="169">
        <v>693.79200000000003</v>
      </c>
      <c r="G63" s="170"/>
      <c r="H63" s="170"/>
      <c r="I63" s="170">
        <f>ROUND(F63*(G63+H63),2)</f>
        <v>0</v>
      </c>
      <c r="J63" s="168">
        <f>ROUND(F63*(N63),2)</f>
        <v>2012</v>
      </c>
      <c r="K63" s="1">
        <f>ROUND(F63*(O63),2)</f>
        <v>0</v>
      </c>
      <c r="L63" s="1"/>
      <c r="M63" s="1">
        <f>ROUND(F63*(H63),2)</f>
        <v>0</v>
      </c>
      <c r="N63" s="1">
        <v>2.9</v>
      </c>
      <c r="O63" s="1"/>
      <c r="P63" s="167">
        <f>ROUND(F63*(R63),3)</f>
        <v>0.69399999999999995</v>
      </c>
      <c r="Q63" s="173"/>
      <c r="R63" s="173">
        <v>1E-3</v>
      </c>
      <c r="S63" s="167"/>
      <c r="Z63">
        <v>0</v>
      </c>
    </row>
    <row r="64" spans="1:26" ht="24.95" customHeight="1" x14ac:dyDescent="0.25">
      <c r="A64" s="171"/>
      <c r="B64" s="168" t="s">
        <v>154</v>
      </c>
      <c r="C64" s="172" t="s">
        <v>160</v>
      </c>
      <c r="D64" s="168" t="s">
        <v>161</v>
      </c>
      <c r="E64" s="168" t="s">
        <v>122</v>
      </c>
      <c r="F64" s="169">
        <v>4.2367920000000003</v>
      </c>
      <c r="G64" s="170"/>
      <c r="H64" s="170"/>
      <c r="I64" s="170">
        <f>ROUND(F64*(G64+H64),2)</f>
        <v>0</v>
      </c>
      <c r="J64" s="168">
        <f>ROUND(F64*(N64),2)</f>
        <v>152.57</v>
      </c>
      <c r="K64" s="1">
        <f>ROUND(F64*(O64),2)</f>
        <v>0</v>
      </c>
      <c r="L64" s="1">
        <f>ROUND(F64*(G64),2)</f>
        <v>0</v>
      </c>
      <c r="M64" s="1"/>
      <c r="N64" s="1">
        <v>36.01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/>
      <c r="B65" s="168" t="s">
        <v>131</v>
      </c>
      <c r="C65" s="172" t="s">
        <v>162</v>
      </c>
      <c r="D65" s="168" t="s">
        <v>170</v>
      </c>
      <c r="E65" s="168" t="s">
        <v>99</v>
      </c>
      <c r="F65" s="169">
        <v>141.72</v>
      </c>
      <c r="G65" s="170"/>
      <c r="H65" s="170"/>
      <c r="I65" s="170">
        <f>ROUND(F65*(G65+H65),2)</f>
        <v>0</v>
      </c>
      <c r="J65" s="168">
        <f>ROUND(F65*(N65),2)</f>
        <v>1629.78</v>
      </c>
      <c r="K65" s="1">
        <f>ROUND(F65*(O65),2)</f>
        <v>0</v>
      </c>
      <c r="L65" s="1">
        <f>ROUND(F65*(G65),2)</f>
        <v>0</v>
      </c>
      <c r="M65" s="1"/>
      <c r="N65" s="1">
        <v>11.5</v>
      </c>
      <c r="O65" s="1"/>
      <c r="P65" s="167">
        <f>ROUND(F65*(R65),3)</f>
        <v>3.5430000000000001</v>
      </c>
      <c r="Q65" s="173"/>
      <c r="R65" s="173">
        <v>2.5000000000000001E-2</v>
      </c>
      <c r="S65" s="167"/>
      <c r="Z65">
        <v>0</v>
      </c>
    </row>
    <row r="66" spans="1:26" ht="24.95" customHeight="1" x14ac:dyDescent="0.25">
      <c r="A66" s="171"/>
      <c r="B66" s="168" t="s">
        <v>131</v>
      </c>
      <c r="C66" s="172" t="s">
        <v>163</v>
      </c>
      <c r="D66" s="168" t="s">
        <v>164</v>
      </c>
      <c r="E66" s="168" t="s">
        <v>99</v>
      </c>
      <c r="F66" s="169">
        <v>120.45</v>
      </c>
      <c r="G66" s="170"/>
      <c r="H66" s="170"/>
      <c r="I66" s="170">
        <f>ROUND(F66*(G66+H66),2)</f>
        <v>0</v>
      </c>
      <c r="J66" s="168">
        <f>ROUND(F66*(N66),2)</f>
        <v>493.85</v>
      </c>
      <c r="K66" s="1">
        <f>ROUND(F66*(O66),2)</f>
        <v>0</v>
      </c>
      <c r="L66" s="1">
        <f>ROUND(F66*(G66),2)</f>
        <v>0</v>
      </c>
      <c r="M66" s="1"/>
      <c r="N66" s="1">
        <v>4.0999999999999996</v>
      </c>
      <c r="O66" s="1"/>
      <c r="P66" s="167"/>
      <c r="Q66" s="173"/>
      <c r="R66" s="173"/>
      <c r="S66" s="167"/>
      <c r="Z66">
        <v>0</v>
      </c>
    </row>
    <row r="67" spans="1:26" x14ac:dyDescent="0.25">
      <c r="A67" s="156"/>
      <c r="B67" s="156"/>
      <c r="C67" s="156"/>
      <c r="D67" s="156" t="s">
        <v>72</v>
      </c>
      <c r="E67" s="156"/>
      <c r="F67" s="167"/>
      <c r="G67" s="159"/>
      <c r="H67" s="159"/>
      <c r="I67" s="159">
        <f>ROUND((SUM(I61:I66))/1,2)</f>
        <v>0</v>
      </c>
      <c r="J67" s="156"/>
      <c r="K67" s="156"/>
      <c r="L67" s="156">
        <f>ROUND((SUM(L61:L66))/1,2)</f>
        <v>0</v>
      </c>
      <c r="M67" s="156">
        <f>ROUND((SUM(M61:M66))/1,2)</f>
        <v>0</v>
      </c>
      <c r="N67" s="156"/>
      <c r="O67" s="156"/>
      <c r="P67" s="174">
        <f>ROUND((SUM(P61:P66))/1,2)</f>
        <v>4.24</v>
      </c>
      <c r="S67" s="167">
        <f>ROUND((SUM(S61:S66))/1,2)</f>
        <v>0</v>
      </c>
    </row>
    <row r="68" spans="1:26" x14ac:dyDescent="0.25">
      <c r="A68" s="1"/>
      <c r="B68" s="1"/>
      <c r="C68" s="1"/>
      <c r="D68" s="1"/>
      <c r="E68" s="1"/>
      <c r="F68" s="163"/>
      <c r="G68" s="149"/>
      <c r="H68" s="149"/>
      <c r="I68" s="149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6"/>
      <c r="B69" s="156"/>
      <c r="C69" s="156"/>
      <c r="D69" s="2" t="s">
        <v>71</v>
      </c>
      <c r="E69" s="156"/>
      <c r="F69" s="167"/>
      <c r="G69" s="159"/>
      <c r="H69" s="159"/>
      <c r="I69" s="159">
        <f>ROUND((SUM(I60:I68))/2,2)</f>
        <v>0</v>
      </c>
      <c r="J69" s="156"/>
      <c r="K69" s="156"/>
      <c r="L69" s="156">
        <f>ROUND((SUM(L60:L68))/2,2)</f>
        <v>0</v>
      </c>
      <c r="M69" s="156">
        <f>ROUND((SUM(M60:M68))/2,2)</f>
        <v>0</v>
      </c>
      <c r="N69" s="156"/>
      <c r="O69" s="156"/>
      <c r="P69" s="174">
        <f>ROUND((SUM(P60:P68))/2,2)</f>
        <v>4.24</v>
      </c>
      <c r="S69" s="174">
        <f>ROUND((SUM(S60:S68))/2,2)</f>
        <v>0</v>
      </c>
    </row>
    <row r="70" spans="1:26" x14ac:dyDescent="0.25">
      <c r="A70" s="175"/>
      <c r="B70" s="175" t="s">
        <v>12</v>
      </c>
      <c r="C70" s="175"/>
      <c r="D70" s="175"/>
      <c r="E70" s="175"/>
      <c r="F70" s="176" t="s">
        <v>73</v>
      </c>
      <c r="G70" s="177"/>
      <c r="H70" s="177">
        <f>ROUND((SUM(M9:M69))/3,2)</f>
        <v>0</v>
      </c>
      <c r="I70" s="177">
        <f>ROUND((SUM(I9:I69))/3,2)</f>
        <v>0</v>
      </c>
      <c r="J70" s="175"/>
      <c r="K70" s="175">
        <f>ROUND((SUM(K9:K69)),2)</f>
        <v>0</v>
      </c>
      <c r="L70" s="175">
        <f>ROUND((SUM(L9:L69))/3,2)</f>
        <v>0</v>
      </c>
      <c r="M70" s="175">
        <f>ROUND((SUM(M9:M69))/3,2)</f>
        <v>0</v>
      </c>
      <c r="N70" s="175"/>
      <c r="O70" s="175"/>
      <c r="P70" s="190">
        <f>ROUND((SUM(P9:P69))/3,2)</f>
        <v>271.10000000000002</v>
      </c>
      <c r="S70" s="176">
        <f>ROUND((SUM(S9:S69))/3,2)</f>
        <v>0</v>
      </c>
      <c r="Z70">
        <f>(SUM(Z9:Z69))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Oplotenia ihriska / SO-01 Oplotenie bez búracích a demotážnych prác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11941</vt:lpstr>
      <vt:lpstr>Rekap 11941</vt:lpstr>
      <vt:lpstr>SO 11941</vt:lpstr>
      <vt:lpstr>'Rekap 11941'!Názvy_tlače</vt:lpstr>
      <vt:lpstr>'SO 11941'!Názvy_tlače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2017-05-24T11:44:40Z</dcterms:created>
  <dcterms:modified xsi:type="dcterms:W3CDTF">2017-06-22T04:42:00Z</dcterms:modified>
</cp:coreProperties>
</file>