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- strecha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2647" sheetId="3" r:id="rId3"/>
    <sheet name="Rekap 12647" sheetId="4" r:id="rId4"/>
    <sheet name="SO 12647" sheetId="5" r:id="rId5"/>
  </sheets>
  <definedNames>
    <definedName name="_xlnm.Print_Titles" localSheetId="3">'Rekap 12647'!$9:$9</definedName>
    <definedName name="_xlnm.Print_Titles" localSheetId="4">'SO 12647'!$8:$8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6" i="2"/>
  <c r="E16" i="2"/>
  <c r="D16" i="2"/>
  <c r="F8" i="1"/>
  <c r="J16" i="2" s="1"/>
  <c r="D8" i="1"/>
  <c r="J18" i="2" s="1"/>
  <c r="E7" i="1"/>
  <c r="E8" i="1" s="1"/>
  <c r="J17" i="2" s="1"/>
  <c r="J17" i="3"/>
  <c r="K7" i="1"/>
  <c r="J30" i="3"/>
  <c r="I30" i="3"/>
  <c r="Z42" i="5"/>
  <c r="E18" i="4"/>
  <c r="V39" i="5"/>
  <c r="V41" i="5" s="1"/>
  <c r="F19" i="4" s="1"/>
  <c r="S39" i="5"/>
  <c r="F18" i="4" s="1"/>
  <c r="M39" i="5"/>
  <c r="M41" i="5" s="1"/>
  <c r="C19" i="4" s="1"/>
  <c r="E18" i="3" s="1"/>
  <c r="K38" i="5"/>
  <c r="J38" i="5"/>
  <c r="L38" i="5"/>
  <c r="L39" i="5" s="1"/>
  <c r="B18" i="4" s="1"/>
  <c r="I38" i="5"/>
  <c r="P32" i="5"/>
  <c r="E14" i="4" s="1"/>
  <c r="K31" i="5"/>
  <c r="J31" i="5"/>
  <c r="S31" i="5"/>
  <c r="M31" i="5"/>
  <c r="H32" i="5" s="1"/>
  <c r="I31" i="5"/>
  <c r="K30" i="5"/>
  <c r="J30" i="5"/>
  <c r="L30" i="5"/>
  <c r="I30" i="5"/>
  <c r="K29" i="5"/>
  <c r="J29" i="5"/>
  <c r="S29" i="5"/>
  <c r="S32" i="5" s="1"/>
  <c r="F14" i="4" s="1"/>
  <c r="L29" i="5"/>
  <c r="L32" i="5" s="1"/>
  <c r="B14" i="4" s="1"/>
  <c r="I29" i="5"/>
  <c r="E13" i="4"/>
  <c r="C13" i="4"/>
  <c r="S26" i="5"/>
  <c r="F13" i="4" s="1"/>
  <c r="P26" i="5"/>
  <c r="H26" i="5"/>
  <c r="M26" i="5"/>
  <c r="K25" i="5"/>
  <c r="J25" i="5"/>
  <c r="L25" i="5"/>
  <c r="I25" i="5"/>
  <c r="K24" i="5"/>
  <c r="J24" i="5"/>
  <c r="L24" i="5"/>
  <c r="I24" i="5"/>
  <c r="K23" i="5"/>
  <c r="J23" i="5"/>
  <c r="L23" i="5"/>
  <c r="L26" i="5" s="1"/>
  <c r="B13" i="4" s="1"/>
  <c r="I23" i="5"/>
  <c r="I26" i="5" s="1"/>
  <c r="D13" i="4" s="1"/>
  <c r="P20" i="5"/>
  <c r="E12" i="4" s="1"/>
  <c r="H20" i="5"/>
  <c r="M20" i="5"/>
  <c r="C12" i="4" s="1"/>
  <c r="K19" i="5"/>
  <c r="J19" i="5"/>
  <c r="L19" i="5"/>
  <c r="I19" i="5"/>
  <c r="K18" i="5"/>
  <c r="J18" i="5"/>
  <c r="S18" i="5"/>
  <c r="S20" i="5" s="1"/>
  <c r="F12" i="4" s="1"/>
  <c r="L18" i="5"/>
  <c r="L20" i="5" s="1"/>
  <c r="B12" i="4" s="1"/>
  <c r="I18" i="5"/>
  <c r="P15" i="5"/>
  <c r="P34" i="5" s="1"/>
  <c r="E15" i="4" s="1"/>
  <c r="K14" i="5"/>
  <c r="J14" i="5"/>
  <c r="S14" i="5"/>
  <c r="M14" i="5"/>
  <c r="H15" i="5" s="1"/>
  <c r="I14" i="5"/>
  <c r="K13" i="5"/>
  <c r="J13" i="5"/>
  <c r="L13" i="5"/>
  <c r="I13" i="5"/>
  <c r="K12" i="5"/>
  <c r="J12" i="5"/>
  <c r="S12" i="5"/>
  <c r="L12" i="5"/>
  <c r="I12" i="5"/>
  <c r="K11" i="5"/>
  <c r="K42" i="5" s="1"/>
  <c r="J11" i="5"/>
  <c r="L11" i="5"/>
  <c r="I11" i="5"/>
  <c r="J20" i="3"/>
  <c r="I20" i="5" l="1"/>
  <c r="D12" i="4" s="1"/>
  <c r="I32" i="5"/>
  <c r="D14" i="4" s="1"/>
  <c r="J20" i="2"/>
  <c r="I15" i="5"/>
  <c r="D11" i="4" s="1"/>
  <c r="M15" i="5"/>
  <c r="C11" i="4" s="1"/>
  <c r="M32" i="5"/>
  <c r="C14" i="4" s="1"/>
  <c r="I39" i="5"/>
  <c r="D18" i="4" s="1"/>
  <c r="C18" i="4"/>
  <c r="L41" i="5"/>
  <c r="B19" i="4" s="1"/>
  <c r="D18" i="3" s="1"/>
  <c r="D18" i="2" s="1"/>
  <c r="S41" i="5"/>
  <c r="E19" i="4" s="1"/>
  <c r="V42" i="5"/>
  <c r="F21" i="4" s="1"/>
  <c r="L15" i="5"/>
  <c r="B11" i="4" s="1"/>
  <c r="S15" i="5"/>
  <c r="F11" i="4" s="1"/>
  <c r="E11" i="4"/>
  <c r="I34" i="5"/>
  <c r="D15" i="4" s="1"/>
  <c r="L34" i="5"/>
  <c r="B15" i="4" s="1"/>
  <c r="D17" i="3" s="1"/>
  <c r="D17" i="2" s="1"/>
  <c r="H41" i="5"/>
  <c r="F17" i="3"/>
  <c r="F17" i="2" s="1"/>
  <c r="M42" i="5" l="1"/>
  <c r="C21" i="4" s="1"/>
  <c r="M34" i="5"/>
  <c r="S34" i="5"/>
  <c r="F15" i="4" s="1"/>
  <c r="H34" i="5"/>
  <c r="I41" i="5"/>
  <c r="D19" i="4" s="1"/>
  <c r="F18" i="3" s="1"/>
  <c r="F18" i="2" s="1"/>
  <c r="F20" i="2" s="1"/>
  <c r="S42" i="5"/>
  <c r="E21" i="4" s="1"/>
  <c r="L42" i="5"/>
  <c r="B21" i="4" s="1"/>
  <c r="C15" i="4" l="1"/>
  <c r="E17" i="3" s="1"/>
  <c r="E17" i="2" s="1"/>
  <c r="H42" i="5"/>
  <c r="I42" i="5"/>
  <c r="J22" i="3"/>
  <c r="J22" i="2" s="1"/>
  <c r="F24" i="3"/>
  <c r="F24" i="2" s="1"/>
  <c r="F20" i="3"/>
  <c r="J24" i="3"/>
  <c r="J24" i="2" s="1"/>
  <c r="J23" i="3"/>
  <c r="J23" i="2" s="1"/>
  <c r="F22" i="3"/>
  <c r="F22" i="2" s="1"/>
  <c r="F23" i="3"/>
  <c r="F23" i="2" s="1"/>
  <c r="J26" i="2" l="1"/>
  <c r="J28" i="2" s="1"/>
  <c r="D21" i="4"/>
  <c r="B7" i="1"/>
  <c r="J28" i="3"/>
  <c r="J26" i="3"/>
  <c r="C7" i="1" s="1"/>
  <c r="C8" i="1" s="1"/>
  <c r="B8" i="1" l="1"/>
  <c r="G7" i="1"/>
  <c r="G8" i="1" s="1"/>
  <c r="I29" i="3"/>
  <c r="J29" i="3" s="1"/>
  <c r="J31" i="3" s="1"/>
  <c r="B9" i="1" l="1"/>
  <c r="G9" i="1" l="1"/>
  <c r="I29" i="2"/>
  <c r="J29" i="2" s="1"/>
  <c r="B10" i="1"/>
  <c r="I30" i="2" l="1"/>
  <c r="J30" i="2" s="1"/>
  <c r="J31" i="2" s="1"/>
  <c r="G10" i="1"/>
  <c r="G11" i="1" s="1"/>
</calcChain>
</file>

<file path=xl/sharedStrings.xml><?xml version="1.0" encoding="utf-8"?>
<sst xmlns="http://schemas.openxmlformats.org/spreadsheetml/2006/main" count="242" uniqueCount="130">
  <si>
    <t>Rekapitulácia rozpočtu</t>
  </si>
  <si>
    <t>Stavba Výmena strešnej krytiny na budove SOH a Komunitného centra - Zámutov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</si>
  <si>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</si>
  <si>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</si>
  <si>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</si>
  <si>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</si>
  <si>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</si>
  <si>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</si>
  <si>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</si>
  <si>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</si>
  <si>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</si>
  <si>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</si>
  <si>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</si>
  <si>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</si>
  <si>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</si>
  <si>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</si>
  <si>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</si>
  <si>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</si>
  <si>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</si>
  <si>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</si>
  <si>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19.07.2019</t>
  </si>
  <si>
    <t>Odberateľ: Obec Zámutov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</si>
  <si>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</si>
  <si>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</si>
  <si>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</si>
  <si>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</si>
  <si>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</si>
  <si>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</si>
  <si>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</si>
  <si>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</si>
  <si>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</si>
  <si>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</si>
  <si>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</si>
  <si>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</si>
  <si>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</si>
  <si>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</si>
  <si>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</si>
  <si>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</si>
  <si>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</si>
  <si>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</si>
  <si>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</si>
  <si>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</si>
  <si>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</si>
  <si>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</si>
  <si>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</si>
  <si>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</si>
  <si>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</si>
  <si>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</si>
  <si>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</si>
  <si>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</si>
  <si>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</si>
  <si>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</si>
  <si>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</si>
  <si>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</si>
  <si>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</si>
  <si>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</si>
  <si>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</si>
  <si>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</si>
  <si>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</si>
  <si>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</si>
  <si>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</si>
  <si>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</si>
  <si>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19.07.2019</t>
  </si>
  <si>
    <t>Prehľad rozpočtových nákladov</t>
  </si>
  <si>
    <t>Práce PSV</t>
  </si>
  <si>
    <t>KONŠTRUKCIE TESÁRSKE</t>
  </si>
  <si>
    <t>KONŠTRUKCIE KLAMPIARSKE</t>
  </si>
  <si>
    <t>KRYTINY TVRDÉ</t>
  </si>
  <si>
    <t>KOVOVÉ DOPLNKOVÉ KONŠTRUKCIE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</si>
  <si>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</si>
  <si>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</si>
  <si>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</si>
  <si>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</si>
  <si>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</si>
  <si>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</si>
  <si>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</si>
  <si>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</si>
  <si>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</si>
  <si>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</si>
  <si>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</si>
  <si>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</si>
  <si>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</si>
  <si>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</si>
  <si>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Výmena strešnej krytiny na budove SOH a Komunitného centra - Zámutov</t>
  </si>
  <si>
    <t>762/A 1</t>
  </si>
  <si>
    <t xml:space="preserve"> 762342203</t>
  </si>
  <si>
    <t>Montáž  latovania striech pri vzdialenosti lát 220-360 mm</t>
  </si>
  <si>
    <t>m2</t>
  </si>
  <si>
    <t xml:space="preserve"> 762395000</t>
  </si>
  <si>
    <t>Spojovacie a ochranné prostriedky svorky, dosky, klince, pásová oceľ, vruty, impregnácia</t>
  </si>
  <si>
    <t>m3</t>
  </si>
  <si>
    <t xml:space="preserve"> 998762102</t>
  </si>
  <si>
    <t>Presun hmôt pre konštrukcie tesárske v objektoch výšky do 12 m</t>
  </si>
  <si>
    <t>t</t>
  </si>
  <si>
    <t>S/S80</t>
  </si>
  <si>
    <t xml:space="preserve"> 6053340500</t>
  </si>
  <si>
    <t>Laty opracované SM/JD akosť I do 25cm2  vrátane impregnácie</t>
  </si>
  <si>
    <t>764/A 1</t>
  </si>
  <si>
    <t xml:space="preserve"> 764393240</t>
  </si>
  <si>
    <t>Hrebeň strechy z pozinkového Pz plechu rš 500 mm</t>
  </si>
  <si>
    <t>m</t>
  </si>
  <si>
    <t>764/A 7</t>
  </si>
  <si>
    <t xml:space="preserve"> 998764101</t>
  </si>
  <si>
    <t>Presun hmôt pre konštrukcie klampiarske v objektoch výšky do 6 m</t>
  </si>
  <si>
    <t>765/A 1</t>
  </si>
  <si>
    <t xml:space="preserve"> 998765201</t>
  </si>
  <si>
    <t>Presun hmôt pre tvrdé krytiny v objektoch výšky do 6 m</t>
  </si>
  <si>
    <t>765/B 1</t>
  </si>
  <si>
    <t xml:space="preserve"> 765383830</t>
  </si>
  <si>
    <t>Demont krytiny ONDULINE vlnovky na konštr.do sute</t>
  </si>
  <si>
    <t xml:space="preserve"> 765388813</t>
  </si>
  <si>
    <t>Demont krytiny ONDULINE vln.hreb.a nárožia do sute</t>
  </si>
  <si>
    <t>767/A 1</t>
  </si>
  <si>
    <t xml:space="preserve"> 767392112</t>
  </si>
  <si>
    <t>Montáž krytiny striech plechom tvarovaným skrutkovaním</t>
  </si>
  <si>
    <t>767/A 3</t>
  </si>
  <si>
    <t xml:space="preserve"> 998767101</t>
  </si>
  <si>
    <t>Presun hmôt pre kovové stavebné doplnkové konštrukcie v objektoch výšky do 6 m</t>
  </si>
  <si>
    <t>S/S10</t>
  </si>
  <si>
    <t xml:space="preserve"> 1388000200</t>
  </si>
  <si>
    <t>Plech trapézový  pozinkovaný T18</t>
  </si>
  <si>
    <t>R/R 0</t>
  </si>
  <si>
    <t xml:space="preserve"> 210193080</t>
  </si>
  <si>
    <t>Demontáž a spätna montáž bleskozvodu</t>
  </si>
  <si>
    <t>hod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</si>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</sst>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A13" sqref="A13:XFD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12647'!I42-Rekapitulácia!D7</f>
        <v>0</v>
      </c>
      <c r="C7" s="69">
        <f>'Kryci_list 12647'!J26</f>
        <v>0</v>
      </c>
      <c r="D7" s="69">
        <v>0</v>
      </c>
      <c r="E7" s="69">
        <f>'Kryci_list 12647'!J17</f>
        <v>0</v>
      </c>
      <c r="F7" s="69">
        <v>0</v>
      </c>
      <c r="G7" s="69">
        <f>B7+C7+D7+E7+F7</f>
        <v>0</v>
      </c>
      <c r="K7">
        <f>'SO 12647'!K42</f>
        <v>0</v>
      </c>
      <c r="Q7">
        <v>30.126000000000001</v>
      </c>
    </row>
    <row r="8" spans="1:26" x14ac:dyDescent="0.25">
      <c r="A8" s="187" t="s">
        <v>125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126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127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128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0"/>
      <c r="B21" s="184"/>
      <c r="C21" s="184"/>
      <c r="D21" s="184"/>
      <c r="E21" s="184"/>
      <c r="F21" s="184"/>
      <c r="G21" s="184"/>
    </row>
    <row r="22" spans="1:7" x14ac:dyDescent="0.25">
      <c r="A22" s="10"/>
      <c r="B22" s="184"/>
      <c r="C22" s="184"/>
      <c r="D22" s="184"/>
      <c r="E22" s="184"/>
      <c r="F22" s="184"/>
      <c r="G22" s="184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  <row r="91" spans="2:7" x14ac:dyDescent="0.25">
      <c r="B91" s="182"/>
      <c r="C91" s="182"/>
      <c r="D91" s="182"/>
      <c r="E91" s="182"/>
      <c r="F91" s="182"/>
      <c r="G91" s="182"/>
    </row>
    <row r="92" spans="2:7" x14ac:dyDescent="0.25">
      <c r="B92" s="182"/>
      <c r="C92" s="182"/>
      <c r="D92" s="182"/>
      <c r="E92" s="182"/>
      <c r="F92" s="182"/>
      <c r="G92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129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12647'!D16</f>
        <v>0</v>
      </c>
      <c r="E16" s="89">
        <f>'Kryci_list 12647'!E16</f>
        <v>0</v>
      </c>
      <c r="F16" s="98">
        <f>'Kryci_list 12647'!F16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12647'!D17</f>
        <v>0</v>
      </c>
      <c r="E17" s="68">
        <f>'Kryci_list 12647'!E17</f>
        <v>0</v>
      </c>
      <c r="F17" s="73">
        <f>'Kryci_list 12647'!F17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12647'!D18</f>
        <v>0</v>
      </c>
      <c r="E18" s="69">
        <f>'Kryci_list 12647'!E18</f>
        <v>0</v>
      </c>
      <c r="F18" s="74">
        <f>'Kryci_list 12647'!F18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12647'!F22</f>
        <v>0</v>
      </c>
      <c r="G22" s="52">
        <v>16</v>
      </c>
      <c r="H22" s="107" t="s">
        <v>50</v>
      </c>
      <c r="I22" s="121"/>
      <c r="J22" s="118">
        <f>'Kryci_list 12647'!J22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12647'!F23</f>
        <v>0</v>
      </c>
      <c r="G23" s="53">
        <v>17</v>
      </c>
      <c r="H23" s="108" t="s">
        <v>51</v>
      </c>
      <c r="I23" s="121"/>
      <c r="J23" s="119">
        <f>'Kryci_list 12647'!J23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12647'!F24</f>
        <v>0</v>
      </c>
      <c r="G24" s="53">
        <v>18</v>
      </c>
      <c r="H24" s="108" t="s">
        <v>52</v>
      </c>
      <c r="I24" s="121"/>
      <c r="J24" s="119">
        <f>'Kryci_list 12647'!J24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/>
      <c r="E16" s="89"/>
      <c r="F16" s="98"/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12647'!B15</f>
        <v>0</v>
      </c>
      <c r="E17" s="68">
        <f>'Rekap 12647'!C15</f>
        <v>0</v>
      </c>
      <c r="F17" s="73">
        <f>'Rekap 12647'!D15</f>
        <v>0</v>
      </c>
      <c r="G17" s="53">
        <v>7</v>
      </c>
      <c r="H17" s="108" t="s">
        <v>34</v>
      </c>
      <c r="I17" s="121"/>
      <c r="J17" s="119">
        <f>'SO 12647'!Z42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12647'!B19</f>
        <v>0</v>
      </c>
      <c r="E18" s="69">
        <f>'Rekap 12647'!C19</f>
        <v>0</v>
      </c>
      <c r="F18" s="74">
        <f>'Rekap 12647'!D19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12647'!K9:'SO 12647'!K41)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12647'!K9:'SO 12647'!K41)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8" t="s">
        <v>18</v>
      </c>
      <c r="F1" s="137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8" t="s">
        <v>16</v>
      </c>
      <c r="F2" s="137"/>
    </row>
    <row r="3" spans="1:26" ht="20.100000000000001" customHeight="1" x14ac:dyDescent="0.25">
      <c r="A3" s="207" t="s">
        <v>23</v>
      </c>
      <c r="B3" s="208"/>
      <c r="C3" s="208"/>
      <c r="D3" s="209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12647'!L15</f>
        <v>0</v>
      </c>
      <c r="C11" s="151">
        <f>'SO 12647'!M15</f>
        <v>0</v>
      </c>
      <c r="D11" s="151">
        <f>'SO 12647'!I15</f>
        <v>0</v>
      </c>
      <c r="E11" s="152">
        <f>'SO 12647'!P15</f>
        <v>0.56999999999999995</v>
      </c>
      <c r="F11" s="152">
        <f>'SO 12647'!S15</f>
        <v>0.72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12647'!L20</f>
        <v>0</v>
      </c>
      <c r="C12" s="151">
        <f>'SO 12647'!M20</f>
        <v>0</v>
      </c>
      <c r="D12" s="151">
        <f>'SO 12647'!I20</f>
        <v>0</v>
      </c>
      <c r="E12" s="152">
        <f>'SO 12647'!P20</f>
        <v>0</v>
      </c>
      <c r="F12" s="152">
        <f>'SO 12647'!S20</f>
        <v>0.09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12647'!L26</f>
        <v>0</v>
      </c>
      <c r="C13" s="151">
        <f>'SO 12647'!M26</f>
        <v>0</v>
      </c>
      <c r="D13" s="151">
        <f>'SO 12647'!I26</f>
        <v>0</v>
      </c>
      <c r="E13" s="152">
        <f>'SO 12647'!P26</f>
        <v>0</v>
      </c>
      <c r="F13" s="152">
        <f>'SO 12647'!S26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12647'!L32</f>
        <v>0</v>
      </c>
      <c r="C14" s="151">
        <f>'SO 12647'!M32</f>
        <v>0</v>
      </c>
      <c r="D14" s="151">
        <f>'SO 12647'!I32</f>
        <v>0</v>
      </c>
      <c r="E14" s="152">
        <f>'SO 12647'!P32</f>
        <v>0.01</v>
      </c>
      <c r="F14" s="152">
        <f>'SO 12647'!S32</f>
        <v>2.88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64</v>
      </c>
      <c r="B15" s="153">
        <f>'SO 12647'!L34</f>
        <v>0</v>
      </c>
      <c r="C15" s="153">
        <f>'SO 12647'!M34</f>
        <v>0</v>
      </c>
      <c r="D15" s="153">
        <f>'SO 12647'!I34</f>
        <v>0</v>
      </c>
      <c r="E15" s="154">
        <f>'SO 12647'!P34</f>
        <v>0.57999999999999996</v>
      </c>
      <c r="F15" s="154">
        <f>'SO 12647'!S34</f>
        <v>3.69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69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70</v>
      </c>
      <c r="B18" s="151">
        <f>'SO 12647'!L39</f>
        <v>0</v>
      </c>
      <c r="C18" s="151">
        <f>'SO 12647'!M39</f>
        <v>0</v>
      </c>
      <c r="D18" s="151">
        <f>'SO 12647'!I39</f>
        <v>0</v>
      </c>
      <c r="E18" s="152">
        <f>'SO 12647'!P39</f>
        <v>0</v>
      </c>
      <c r="F18" s="152">
        <f>'SO 12647'!S39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69</v>
      </c>
      <c r="B19" s="153">
        <f>'SO 12647'!L41</f>
        <v>0</v>
      </c>
      <c r="C19" s="153">
        <f>'SO 12647'!M41</f>
        <v>0</v>
      </c>
      <c r="D19" s="153">
        <f>'SO 12647'!I41</f>
        <v>0</v>
      </c>
      <c r="E19" s="154">
        <f>'SO 12647'!S41</f>
        <v>0</v>
      </c>
      <c r="F19" s="154">
        <f>'SO 12647'!V41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71</v>
      </c>
      <c r="B21" s="153">
        <f>'SO 12647'!L42</f>
        <v>0</v>
      </c>
      <c r="C21" s="153">
        <f>'SO 12647'!M42</f>
        <v>0</v>
      </c>
      <c r="D21" s="153">
        <f>'SO 12647'!I42</f>
        <v>0</v>
      </c>
      <c r="E21" s="154">
        <f>'SO 12647'!S42</f>
        <v>3.69</v>
      </c>
      <c r="F21" s="154">
        <f>'SO 12647'!V42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pane ySplit="8" topLeftCell="A18" activePane="bottomLeft" state="frozen"/>
      <selection pane="bottomLeft" activeCell="G11" sqref="G11:G3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0" t="s">
        <v>21</v>
      </c>
      <c r="C1" s="211"/>
      <c r="D1" s="211"/>
      <c r="E1" s="211"/>
      <c r="F1" s="211"/>
      <c r="G1" s="211"/>
      <c r="H1" s="212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0" t="s">
        <v>22</v>
      </c>
      <c r="C2" s="211"/>
      <c r="D2" s="211"/>
      <c r="E2" s="211"/>
      <c r="F2" s="211"/>
      <c r="G2" s="211"/>
      <c r="H2" s="212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0" t="s">
        <v>23</v>
      </c>
      <c r="C3" s="211"/>
      <c r="D3" s="211"/>
      <c r="E3" s="211"/>
      <c r="F3" s="211"/>
      <c r="G3" s="211"/>
      <c r="H3" s="212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72</v>
      </c>
      <c r="B8" s="162" t="s">
        <v>73</v>
      </c>
      <c r="C8" s="162" t="s">
        <v>74</v>
      </c>
      <c r="D8" s="162" t="s">
        <v>75</v>
      </c>
      <c r="E8" s="162" t="s">
        <v>76</v>
      </c>
      <c r="F8" s="162" t="s">
        <v>77</v>
      </c>
      <c r="G8" s="162" t="s">
        <v>78</v>
      </c>
      <c r="H8" s="162" t="s">
        <v>54</v>
      </c>
      <c r="I8" s="162" t="s">
        <v>79</v>
      </c>
      <c r="J8" s="162"/>
      <c r="K8" s="162"/>
      <c r="L8" s="162"/>
      <c r="M8" s="162"/>
      <c r="N8" s="162"/>
      <c r="O8" s="162"/>
      <c r="P8" s="162" t="s">
        <v>80</v>
      </c>
      <c r="Q8" s="156"/>
      <c r="R8" s="156"/>
      <c r="S8" s="162" t="s">
        <v>81</v>
      </c>
      <c r="T8" s="158"/>
      <c r="U8" s="158"/>
      <c r="V8" s="164" t="s">
        <v>82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84</v>
      </c>
      <c r="C11" s="173" t="s">
        <v>85</v>
      </c>
      <c r="D11" s="169" t="s">
        <v>86</v>
      </c>
      <c r="E11" s="169" t="s">
        <v>87</v>
      </c>
      <c r="F11" s="170">
        <v>237.5</v>
      </c>
      <c r="G11" s="171"/>
      <c r="H11" s="171"/>
      <c r="I11" s="171">
        <f>ROUND(F11*(G11+H11),2)</f>
        <v>0</v>
      </c>
      <c r="J11" s="169">
        <f>ROUND(F11*(N11),2)</f>
        <v>346.75</v>
      </c>
      <c r="K11" s="1">
        <f>ROUND(F11*(O11),2)</f>
        <v>0</v>
      </c>
      <c r="L11" s="1">
        <f>ROUND(F11*(G11),2)</f>
        <v>0</v>
      </c>
      <c r="M11" s="1"/>
      <c r="N11" s="1">
        <v>1.46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84</v>
      </c>
      <c r="C12" s="173" t="s">
        <v>88</v>
      </c>
      <c r="D12" s="169" t="s">
        <v>89</v>
      </c>
      <c r="E12" s="169" t="s">
        <v>90</v>
      </c>
      <c r="F12" s="170">
        <v>1.254</v>
      </c>
      <c r="G12" s="171"/>
      <c r="H12" s="171"/>
      <c r="I12" s="171">
        <f>ROUND(F12*(G12+H12),2)</f>
        <v>0</v>
      </c>
      <c r="J12" s="169">
        <f>ROUND(F12*(N12),2)</f>
        <v>35.89</v>
      </c>
      <c r="K12" s="1">
        <f>ROUND(F12*(O12),2)</f>
        <v>0</v>
      </c>
      <c r="L12" s="1">
        <f>ROUND(F12*(G12),2)</f>
        <v>0</v>
      </c>
      <c r="M12" s="1"/>
      <c r="N12" s="1">
        <v>28.62</v>
      </c>
      <c r="O12" s="1"/>
      <c r="P12" s="168">
        <v>2.3550000000000001E-2</v>
      </c>
      <c r="Q12" s="174"/>
      <c r="R12" s="174">
        <v>2.3550000000000001E-2</v>
      </c>
      <c r="S12" s="150">
        <f>ROUND(F12*(R12),3)</f>
        <v>0.03</v>
      </c>
      <c r="V12" s="175"/>
      <c r="Z12">
        <v>0</v>
      </c>
    </row>
    <row r="13" spans="1:26" ht="24.95" customHeight="1" x14ac:dyDescent="0.25">
      <c r="A13" s="172"/>
      <c r="B13" s="169" t="s">
        <v>84</v>
      </c>
      <c r="C13" s="173" t="s">
        <v>91</v>
      </c>
      <c r="D13" s="169" t="s">
        <v>92</v>
      </c>
      <c r="E13" s="169" t="s">
        <v>93</v>
      </c>
      <c r="F13" s="170">
        <v>0.71923170000000014</v>
      </c>
      <c r="G13" s="171"/>
      <c r="H13" s="171"/>
      <c r="I13" s="171">
        <f>ROUND(F13*(G13+H13),2)</f>
        <v>0</v>
      </c>
      <c r="J13" s="169">
        <f>ROUND(F13*(N13),2)</f>
        <v>32.06</v>
      </c>
      <c r="K13" s="1">
        <f>ROUND(F13*(O13),2)</f>
        <v>0</v>
      </c>
      <c r="L13" s="1">
        <f>ROUND(F13*(G13),2)</f>
        <v>0</v>
      </c>
      <c r="M13" s="1"/>
      <c r="N13" s="1">
        <v>44.57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94</v>
      </c>
      <c r="C14" s="173" t="s">
        <v>95</v>
      </c>
      <c r="D14" s="169" t="s">
        <v>96</v>
      </c>
      <c r="E14" s="169" t="s">
        <v>90</v>
      </c>
      <c r="F14" s="170">
        <v>1.254</v>
      </c>
      <c r="G14" s="171"/>
      <c r="H14" s="171"/>
      <c r="I14" s="171">
        <f>ROUND(F14*(G14+H14),2)</f>
        <v>0</v>
      </c>
      <c r="J14" s="169">
        <f>ROUND(F14*(N14),2)</f>
        <v>345.56</v>
      </c>
      <c r="K14" s="1">
        <f>ROUND(F14*(O14),2)</f>
        <v>0</v>
      </c>
      <c r="L14" s="1"/>
      <c r="M14" s="1">
        <f>ROUND(F14*(G14),2)</f>
        <v>0</v>
      </c>
      <c r="N14" s="1">
        <v>275.57</v>
      </c>
      <c r="O14" s="1"/>
      <c r="P14" s="168">
        <v>0.55000000000000004</v>
      </c>
      <c r="Q14" s="174"/>
      <c r="R14" s="174">
        <v>0.55000000000000004</v>
      </c>
      <c r="S14" s="150">
        <f>ROUND(F14*(R14),3)</f>
        <v>0.69</v>
      </c>
      <c r="V14" s="175"/>
      <c r="Z14">
        <v>0</v>
      </c>
    </row>
    <row r="15" spans="1:26" x14ac:dyDescent="0.25">
      <c r="A15" s="150"/>
      <c r="B15" s="150"/>
      <c r="C15" s="150"/>
      <c r="D15" s="150" t="s">
        <v>65</v>
      </c>
      <c r="E15" s="150"/>
      <c r="F15" s="168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6">
        <f>ROUND((SUM(P10:P14))/1,2)</f>
        <v>0.56999999999999995</v>
      </c>
      <c r="Q15" s="147"/>
      <c r="R15" s="147"/>
      <c r="S15" s="176">
        <f>ROUND((SUM(S10:S14))/1,2)</f>
        <v>0.72</v>
      </c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150" t="s">
        <v>66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ht="24.95" customHeight="1" x14ac:dyDescent="0.25">
      <c r="A18" s="172"/>
      <c r="B18" s="169" t="s">
        <v>97</v>
      </c>
      <c r="C18" s="173" t="s">
        <v>98</v>
      </c>
      <c r="D18" s="169" t="s">
        <v>99</v>
      </c>
      <c r="E18" s="169" t="s">
        <v>100</v>
      </c>
      <c r="F18" s="170">
        <v>33</v>
      </c>
      <c r="G18" s="171"/>
      <c r="H18" s="171"/>
      <c r="I18" s="171">
        <f>ROUND(F18*(G18+H18),2)</f>
        <v>0</v>
      </c>
      <c r="J18" s="169">
        <f>ROUND(F18*(N18),2)</f>
        <v>270.60000000000002</v>
      </c>
      <c r="K18" s="1">
        <f>ROUND(F18*(O18),2)</f>
        <v>0</v>
      </c>
      <c r="L18" s="1">
        <f>ROUND(F18*(G18),2)</f>
        <v>0</v>
      </c>
      <c r="M18" s="1"/>
      <c r="N18" s="1">
        <v>8.1999999999999993</v>
      </c>
      <c r="O18" s="1"/>
      <c r="P18" s="168">
        <v>2.8300000000000001E-3</v>
      </c>
      <c r="Q18" s="174"/>
      <c r="R18" s="174">
        <v>2.8300000000000001E-3</v>
      </c>
      <c r="S18" s="150">
        <f>ROUND(F18*(R18),3)</f>
        <v>9.2999999999999999E-2</v>
      </c>
      <c r="V18" s="175"/>
      <c r="Z18">
        <v>0</v>
      </c>
    </row>
    <row r="19" spans="1:26" ht="24.95" customHeight="1" x14ac:dyDescent="0.25">
      <c r="A19" s="172"/>
      <c r="B19" s="169" t="s">
        <v>101</v>
      </c>
      <c r="C19" s="173" t="s">
        <v>102</v>
      </c>
      <c r="D19" s="169" t="s">
        <v>103</v>
      </c>
      <c r="E19" s="169" t="s">
        <v>93</v>
      </c>
      <c r="F19" s="170">
        <v>9.3390000000000001E-2</v>
      </c>
      <c r="G19" s="171"/>
      <c r="H19" s="171"/>
      <c r="I19" s="171">
        <f>ROUND(F19*(G19+H19),2)</f>
        <v>0</v>
      </c>
      <c r="J19" s="169">
        <f>ROUND(F19*(N19),2)</f>
        <v>5.1100000000000003</v>
      </c>
      <c r="K19" s="1">
        <f>ROUND(F19*(O19),2)</f>
        <v>0</v>
      </c>
      <c r="L19" s="1">
        <f>ROUND(F19*(G19),2)</f>
        <v>0</v>
      </c>
      <c r="M19" s="1"/>
      <c r="N19" s="1">
        <v>54.72</v>
      </c>
      <c r="O19" s="1"/>
      <c r="P19" s="161"/>
      <c r="Q19" s="174"/>
      <c r="R19" s="174"/>
      <c r="S19" s="150"/>
      <c r="V19" s="175"/>
      <c r="Z19">
        <v>0</v>
      </c>
    </row>
    <row r="20" spans="1:26" x14ac:dyDescent="0.25">
      <c r="A20" s="150"/>
      <c r="B20" s="150"/>
      <c r="C20" s="150"/>
      <c r="D20" s="150" t="s">
        <v>66</v>
      </c>
      <c r="E20" s="150"/>
      <c r="F20" s="168"/>
      <c r="G20" s="153"/>
      <c r="H20" s="153">
        <f>ROUND((SUM(M17:M19))/1,2)</f>
        <v>0</v>
      </c>
      <c r="I20" s="153">
        <f>ROUND((SUM(I17:I19))/1,2)</f>
        <v>0</v>
      </c>
      <c r="J20" s="150"/>
      <c r="K20" s="150"/>
      <c r="L20" s="150">
        <f>ROUND((SUM(L17:L19))/1,2)</f>
        <v>0</v>
      </c>
      <c r="M20" s="150">
        <f>ROUND((SUM(M17:M19))/1,2)</f>
        <v>0</v>
      </c>
      <c r="N20" s="150"/>
      <c r="O20" s="150"/>
      <c r="P20" s="176">
        <f>ROUND((SUM(P17:P19))/1,2)</f>
        <v>0</v>
      </c>
      <c r="Q20" s="147"/>
      <c r="R20" s="147"/>
      <c r="S20" s="176">
        <f>ROUND((SUM(S17:S19))/1,2)</f>
        <v>0.09</v>
      </c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"/>
      <c r="C21" s="1"/>
      <c r="D21" s="1"/>
      <c r="E21" s="1"/>
      <c r="F21" s="161"/>
      <c r="G21" s="143"/>
      <c r="H21" s="143"/>
      <c r="I21" s="14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0"/>
      <c r="B22" s="150"/>
      <c r="C22" s="150"/>
      <c r="D22" s="150" t="s">
        <v>67</v>
      </c>
      <c r="E22" s="150"/>
      <c r="F22" s="168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47"/>
      <c r="R22" s="147"/>
      <c r="S22" s="150"/>
      <c r="T22" s="147"/>
      <c r="U22" s="147"/>
      <c r="V22" s="147"/>
      <c r="W22" s="147"/>
      <c r="X22" s="147"/>
      <c r="Y22" s="147"/>
      <c r="Z22" s="147"/>
    </row>
    <row r="23" spans="1:26" ht="24.95" customHeight="1" x14ac:dyDescent="0.25">
      <c r="A23" s="172"/>
      <c r="B23" s="169" t="s">
        <v>104</v>
      </c>
      <c r="C23" s="173" t="s">
        <v>105</v>
      </c>
      <c r="D23" s="169" t="s">
        <v>106</v>
      </c>
      <c r="E23" s="177">
        <v>1</v>
      </c>
      <c r="F23" s="170">
        <v>0.06</v>
      </c>
      <c r="G23" s="171"/>
      <c r="H23" s="171"/>
      <c r="I23" s="171">
        <f>ROUND(F23*(G23+H23),2)</f>
        <v>0</v>
      </c>
      <c r="J23" s="169">
        <f>ROUND(F23*(N23),2)</f>
        <v>30.69</v>
      </c>
      <c r="K23" s="1">
        <f>ROUND(F23*(O23),2)</f>
        <v>0</v>
      </c>
      <c r="L23" s="1">
        <f>ROUND(F23*(G23),2)</f>
        <v>0</v>
      </c>
      <c r="M23" s="1"/>
      <c r="N23" s="1">
        <v>511.44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107</v>
      </c>
      <c r="C24" s="173" t="s">
        <v>108</v>
      </c>
      <c r="D24" s="169" t="s">
        <v>109</v>
      </c>
      <c r="E24" s="169" t="s">
        <v>87</v>
      </c>
      <c r="F24" s="170">
        <v>457</v>
      </c>
      <c r="G24" s="171"/>
      <c r="H24" s="171"/>
      <c r="I24" s="171">
        <f>ROUND(F24*(G24+H24),2)</f>
        <v>0</v>
      </c>
      <c r="J24" s="169">
        <f>ROUND(F24*(N24),2)</f>
        <v>493.56</v>
      </c>
      <c r="K24" s="1">
        <f>ROUND(F24*(O24),2)</f>
        <v>0</v>
      </c>
      <c r="L24" s="1">
        <f>ROUND(F24*(G24),2)</f>
        <v>0</v>
      </c>
      <c r="M24" s="1"/>
      <c r="N24" s="1">
        <v>1.08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107</v>
      </c>
      <c r="C25" s="173" t="s">
        <v>110</v>
      </c>
      <c r="D25" s="169" t="s">
        <v>111</v>
      </c>
      <c r="E25" s="169" t="s">
        <v>100</v>
      </c>
      <c r="F25" s="170">
        <v>33</v>
      </c>
      <c r="G25" s="171"/>
      <c r="H25" s="171"/>
      <c r="I25" s="171">
        <f>ROUND(F25*(G25+H25),2)</f>
        <v>0</v>
      </c>
      <c r="J25" s="169">
        <f>ROUND(F25*(N25),2)</f>
        <v>16.5</v>
      </c>
      <c r="K25" s="1">
        <f>ROUND(F25*(O25),2)</f>
        <v>0</v>
      </c>
      <c r="L25" s="1">
        <f>ROUND(F25*(G25),2)</f>
        <v>0</v>
      </c>
      <c r="M25" s="1"/>
      <c r="N25" s="1">
        <v>0.5</v>
      </c>
      <c r="O25" s="1"/>
      <c r="P25" s="161"/>
      <c r="Q25" s="174"/>
      <c r="R25" s="174"/>
      <c r="S25" s="150"/>
      <c r="V25" s="175"/>
      <c r="Z25">
        <v>0</v>
      </c>
    </row>
    <row r="26" spans="1:26" x14ac:dyDescent="0.25">
      <c r="A26" s="150"/>
      <c r="B26" s="150"/>
      <c r="C26" s="150"/>
      <c r="D26" s="150" t="s">
        <v>67</v>
      </c>
      <c r="E26" s="150"/>
      <c r="F26" s="168"/>
      <c r="G26" s="153"/>
      <c r="H26" s="153">
        <f>ROUND((SUM(M22:M25))/1,2)</f>
        <v>0</v>
      </c>
      <c r="I26" s="153">
        <f>ROUND((SUM(I22:I25))/1,2)</f>
        <v>0</v>
      </c>
      <c r="J26" s="150"/>
      <c r="K26" s="150"/>
      <c r="L26" s="150">
        <f>ROUND((SUM(L22:L25))/1,2)</f>
        <v>0</v>
      </c>
      <c r="M26" s="150">
        <f>ROUND((SUM(M22:M25))/1,2)</f>
        <v>0</v>
      </c>
      <c r="N26" s="150"/>
      <c r="O26" s="150"/>
      <c r="P26" s="176">
        <f>ROUND((SUM(P22:P25))/1,2)</f>
        <v>0</v>
      </c>
      <c r="Q26" s="147"/>
      <c r="R26" s="147"/>
      <c r="S26" s="176">
        <f>ROUND((SUM(S22:S25))/1,2)</f>
        <v>0</v>
      </c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"/>
      <c r="C27" s="1"/>
      <c r="D27" s="1"/>
      <c r="E27" s="1"/>
      <c r="F27" s="161"/>
      <c r="G27" s="143"/>
      <c r="H27" s="143"/>
      <c r="I27" s="143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0"/>
      <c r="B28" s="150"/>
      <c r="C28" s="150"/>
      <c r="D28" s="150" t="s">
        <v>68</v>
      </c>
      <c r="E28" s="150"/>
      <c r="F28" s="168"/>
      <c r="G28" s="151"/>
      <c r="H28" s="151"/>
      <c r="I28" s="151"/>
      <c r="J28" s="150"/>
      <c r="K28" s="150"/>
      <c r="L28" s="150"/>
      <c r="M28" s="150"/>
      <c r="N28" s="150"/>
      <c r="O28" s="150"/>
      <c r="P28" s="150"/>
      <c r="Q28" s="147"/>
      <c r="R28" s="147"/>
      <c r="S28" s="150"/>
      <c r="T28" s="147"/>
      <c r="U28" s="147"/>
      <c r="V28" s="147"/>
      <c r="W28" s="147"/>
      <c r="X28" s="147"/>
      <c r="Y28" s="147"/>
      <c r="Z28" s="147"/>
    </row>
    <row r="29" spans="1:26" ht="24.95" customHeight="1" x14ac:dyDescent="0.25">
      <c r="A29" s="172"/>
      <c r="B29" s="169" t="s">
        <v>112</v>
      </c>
      <c r="C29" s="173" t="s">
        <v>113</v>
      </c>
      <c r="D29" s="169" t="s">
        <v>114</v>
      </c>
      <c r="E29" s="169" t="s">
        <v>87</v>
      </c>
      <c r="F29" s="170">
        <v>457</v>
      </c>
      <c r="G29" s="171"/>
      <c r="H29" s="171"/>
      <c r="I29" s="171">
        <f>ROUND(F29*(G29+H29),2)</f>
        <v>0</v>
      </c>
      <c r="J29" s="169">
        <f>ROUND(F29*(N29),2)</f>
        <v>4524.3</v>
      </c>
      <c r="K29" s="1">
        <f>ROUND(F29*(O29),2)</f>
        <v>0</v>
      </c>
      <c r="L29" s="1">
        <f>ROUND(F29*(G29),2)</f>
        <v>0</v>
      </c>
      <c r="M29" s="1"/>
      <c r="N29" s="1">
        <v>9.9</v>
      </c>
      <c r="O29" s="1"/>
      <c r="P29" s="168">
        <v>1.41E-3</v>
      </c>
      <c r="Q29" s="174"/>
      <c r="R29" s="174">
        <v>1.41E-3</v>
      </c>
      <c r="S29" s="150">
        <f>ROUND(F29*(R29),3)</f>
        <v>0.64400000000000002</v>
      </c>
      <c r="V29" s="175"/>
      <c r="Z29">
        <v>0</v>
      </c>
    </row>
    <row r="30" spans="1:26" ht="24.95" customHeight="1" x14ac:dyDescent="0.25">
      <c r="A30" s="172"/>
      <c r="B30" s="169" t="s">
        <v>115</v>
      </c>
      <c r="C30" s="173" t="s">
        <v>116</v>
      </c>
      <c r="D30" s="169" t="s">
        <v>117</v>
      </c>
      <c r="E30" s="169" t="s">
        <v>93</v>
      </c>
      <c r="F30" s="170">
        <v>2.8758912765957452</v>
      </c>
      <c r="G30" s="171"/>
      <c r="H30" s="171"/>
      <c r="I30" s="171">
        <f>ROUND(F30*(G30+H30),2)</f>
        <v>0</v>
      </c>
      <c r="J30" s="169">
        <f>ROUND(F30*(N30),2)</f>
        <v>105.63</v>
      </c>
      <c r="K30" s="1">
        <f>ROUND(F30*(O30),2)</f>
        <v>0</v>
      </c>
      <c r="L30" s="1">
        <f>ROUND(F30*(G30),2)</f>
        <v>0</v>
      </c>
      <c r="M30" s="1"/>
      <c r="N30" s="1">
        <v>36.729999999999997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118</v>
      </c>
      <c r="C31" s="173" t="s">
        <v>119</v>
      </c>
      <c r="D31" s="169" t="s">
        <v>120</v>
      </c>
      <c r="E31" s="169" t="s">
        <v>87</v>
      </c>
      <c r="F31" s="170">
        <v>486.1702127659575</v>
      </c>
      <c r="G31" s="171"/>
      <c r="H31" s="171"/>
      <c r="I31" s="171">
        <f>ROUND(F31*(G31+H31),2)</f>
        <v>0</v>
      </c>
      <c r="J31" s="169">
        <f>ROUND(F31*(N31),2)</f>
        <v>2975.36</v>
      </c>
      <c r="K31" s="1">
        <f>ROUND(F31*(O31),2)</f>
        <v>0</v>
      </c>
      <c r="L31" s="1"/>
      <c r="M31" s="1">
        <f>ROUND(F31*(G31),2)</f>
        <v>0</v>
      </c>
      <c r="N31" s="1">
        <v>6.12</v>
      </c>
      <c r="O31" s="1"/>
      <c r="P31" s="168">
        <v>4.5900000000000003E-3</v>
      </c>
      <c r="Q31" s="174"/>
      <c r="R31" s="174">
        <v>4.5900000000000003E-3</v>
      </c>
      <c r="S31" s="150">
        <f>ROUND(F31*(R31),3)</f>
        <v>2.2320000000000002</v>
      </c>
      <c r="V31" s="175"/>
      <c r="Z31">
        <v>0</v>
      </c>
    </row>
    <row r="32" spans="1:26" x14ac:dyDescent="0.25">
      <c r="A32" s="150"/>
      <c r="B32" s="150"/>
      <c r="C32" s="150"/>
      <c r="D32" s="150" t="s">
        <v>68</v>
      </c>
      <c r="E32" s="150"/>
      <c r="F32" s="168"/>
      <c r="G32" s="153"/>
      <c r="H32" s="153">
        <f>ROUND((SUM(M28:M31))/1,2)</f>
        <v>0</v>
      </c>
      <c r="I32" s="153">
        <f>ROUND((SUM(I28:I31))/1,2)</f>
        <v>0</v>
      </c>
      <c r="J32" s="150"/>
      <c r="K32" s="150"/>
      <c r="L32" s="150">
        <f>ROUND((SUM(L28:L31))/1,2)</f>
        <v>0</v>
      </c>
      <c r="M32" s="150">
        <f>ROUND((SUM(M28:M31))/1,2)</f>
        <v>0</v>
      </c>
      <c r="N32" s="150"/>
      <c r="O32" s="150"/>
      <c r="P32" s="176">
        <f>ROUND((SUM(P28:P31))/1,2)</f>
        <v>0.01</v>
      </c>
      <c r="Q32" s="147"/>
      <c r="R32" s="147"/>
      <c r="S32" s="176">
        <f>ROUND((SUM(S28:S31))/1,2)</f>
        <v>2.88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2" t="s">
        <v>64</v>
      </c>
      <c r="E34" s="150"/>
      <c r="F34" s="168"/>
      <c r="G34" s="153"/>
      <c r="H34" s="153">
        <f>ROUND((SUM(M9:M33))/2,2)</f>
        <v>0</v>
      </c>
      <c r="I34" s="153">
        <f>ROUND((SUM(I9:I33))/2,2)</f>
        <v>0</v>
      </c>
      <c r="J34" s="151"/>
      <c r="K34" s="150"/>
      <c r="L34" s="151">
        <f>ROUND((SUM(L9:L33))/2,2)</f>
        <v>0</v>
      </c>
      <c r="M34" s="151">
        <f>ROUND((SUM(M9:M33))/2,2)</f>
        <v>0</v>
      </c>
      <c r="N34" s="150"/>
      <c r="O34" s="150"/>
      <c r="P34" s="176">
        <f>ROUND((SUM(P9:P33))/2,2)</f>
        <v>0.57999999999999996</v>
      </c>
      <c r="S34" s="176">
        <f>ROUND((SUM(S9:S33))/2,2)</f>
        <v>3.69</v>
      </c>
    </row>
    <row r="35" spans="1:26" x14ac:dyDescent="0.25">
      <c r="A35" s="1"/>
      <c r="B35" s="1"/>
      <c r="C35" s="1"/>
      <c r="D35" s="1"/>
      <c r="E35" s="1"/>
      <c r="F35" s="161"/>
      <c r="G35" s="143"/>
      <c r="H35" s="143"/>
      <c r="I35" s="143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0"/>
      <c r="B36" s="150"/>
      <c r="C36" s="150"/>
      <c r="D36" s="2" t="s">
        <v>69</v>
      </c>
      <c r="E36" s="150"/>
      <c r="F36" s="168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47"/>
      <c r="R36" s="147"/>
      <c r="S36" s="150"/>
      <c r="T36" s="147"/>
      <c r="U36" s="147"/>
      <c r="V36" s="147"/>
      <c r="W36" s="147"/>
      <c r="X36" s="147"/>
      <c r="Y36" s="147"/>
      <c r="Z36" s="147"/>
    </row>
    <row r="37" spans="1:26" x14ac:dyDescent="0.25">
      <c r="A37" s="150"/>
      <c r="B37" s="150"/>
      <c r="C37" s="150"/>
      <c r="D37" s="150" t="s">
        <v>70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/>
      <c r="B38" s="169" t="s">
        <v>121</v>
      </c>
      <c r="C38" s="173" t="s">
        <v>122</v>
      </c>
      <c r="D38" s="169" t="s">
        <v>123</v>
      </c>
      <c r="E38" s="169" t="s">
        <v>124</v>
      </c>
      <c r="F38" s="170">
        <v>14</v>
      </c>
      <c r="G38" s="171"/>
      <c r="H38" s="171"/>
      <c r="I38" s="171">
        <f>ROUND(F38*(G38+H38),2)</f>
        <v>0</v>
      </c>
      <c r="J38" s="169">
        <f>ROUND(F38*(N38),2)</f>
        <v>285.60000000000002</v>
      </c>
      <c r="K38" s="1">
        <f>ROUND(F38*(O38),2)</f>
        <v>0</v>
      </c>
      <c r="L38" s="1">
        <f>ROUND(F38*(G38),2)</f>
        <v>0</v>
      </c>
      <c r="M38" s="1"/>
      <c r="N38" s="1">
        <v>20.399999999999999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70</v>
      </c>
      <c r="E39" s="150"/>
      <c r="F39" s="168"/>
      <c r="G39" s="153"/>
      <c r="H39" s="153"/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6"/>
      <c r="S39" s="168">
        <f>ROUND((SUM(S37:S38))/1,2)</f>
        <v>0</v>
      </c>
      <c r="V39">
        <f>ROUND((SUM(V37:V38))/1,2)</f>
        <v>0</v>
      </c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2" t="s">
        <v>69</v>
      </c>
      <c r="E41" s="150"/>
      <c r="F41" s="168"/>
      <c r="G41" s="153"/>
      <c r="H41" s="153">
        <f>ROUND((SUM(M36:M40))/2,2)</f>
        <v>0</v>
      </c>
      <c r="I41" s="153">
        <f>ROUND((SUM(I36:I40))/2,2)</f>
        <v>0</v>
      </c>
      <c r="J41" s="150"/>
      <c r="K41" s="150"/>
      <c r="L41" s="150">
        <f>ROUND((SUM(L36:L40))/2,2)</f>
        <v>0</v>
      </c>
      <c r="M41" s="150">
        <f>ROUND((SUM(M36:M40))/2,2)</f>
        <v>0</v>
      </c>
      <c r="N41" s="150"/>
      <c r="O41" s="150"/>
      <c r="P41" s="176"/>
      <c r="S41" s="176">
        <f>ROUND((SUM(S36:S40))/2,2)</f>
        <v>0</v>
      </c>
      <c r="V41">
        <f>ROUND((SUM(V36:V40))/2,2)</f>
        <v>0</v>
      </c>
    </row>
    <row r="42" spans="1:26" x14ac:dyDescent="0.25">
      <c r="A42" s="178"/>
      <c r="B42" s="178"/>
      <c r="C42" s="178"/>
      <c r="D42" s="178" t="s">
        <v>71</v>
      </c>
      <c r="E42" s="178"/>
      <c r="F42" s="179"/>
      <c r="G42" s="180"/>
      <c r="H42" s="180">
        <f>ROUND((SUM(M9:M41))/3,2)</f>
        <v>0</v>
      </c>
      <c r="I42" s="180">
        <f>ROUND((SUM(I9:I41))/3,2)</f>
        <v>0</v>
      </c>
      <c r="J42" s="178"/>
      <c r="K42" s="178">
        <f>ROUND((SUM(K9:K41))/3,2)</f>
        <v>0</v>
      </c>
      <c r="L42" s="178">
        <f>ROUND((SUM(L9:L41))/3,2)</f>
        <v>0</v>
      </c>
      <c r="M42" s="178">
        <f>ROUND((SUM(M9:M41))/3,2)</f>
        <v>0</v>
      </c>
      <c r="N42" s="178"/>
      <c r="O42" s="178"/>
      <c r="P42" s="179"/>
      <c r="Q42" s="181"/>
      <c r="R42" s="181"/>
      <c r="S42" s="179">
        <f>ROUND((SUM(S9:S41))/3,2)</f>
        <v>3.69</v>
      </c>
      <c r="T42" s="181"/>
      <c r="U42" s="181"/>
      <c r="V42" s="181">
        <f>ROUND((SUM(V9:V41))/3,2)</f>
        <v>0</v>
      </c>
      <c r="Z42">
        <f>(SUM(Z9:Z41))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Výmena strešnej krytiny na budove SOH a Komunitného centra - Zámutov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12647</vt:lpstr>
      <vt:lpstr>Rekap 12647</vt:lpstr>
      <vt:lpstr>SO 12647</vt:lpstr>
      <vt:lpstr>'Rekap 12647'!Názvy_tlače</vt:lpstr>
      <vt:lpstr>'SO 12647'!Názvy_tlače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2019-07-19T06:23:05Z</dcterms:created>
  <dcterms:modified xsi:type="dcterms:W3CDTF">2019-07-19T06:25:30Z</dcterms:modified>
</cp:coreProperties>
</file>