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Obecný klub\"/>
    </mc:Choice>
  </mc:AlternateContent>
  <bookViews>
    <workbookView xWindow="0" yWindow="0" windowWidth="23220" windowHeight="11265" activeTab="4"/>
  </bookViews>
  <sheets>
    <sheet name="Rekapitulácia" sheetId="1" r:id="rId1"/>
    <sheet name="Krycí list stavby" sheetId="2" r:id="rId2"/>
    <sheet name="Kryci_list 14317" sheetId="3" r:id="rId3"/>
    <sheet name="Rekap 14317" sheetId="4" r:id="rId4"/>
    <sheet name="SO 14317" sheetId="5" r:id="rId5"/>
  </sheets>
  <definedNames>
    <definedName name="_xlnm.Print_Titles" localSheetId="3">'Rekap 14317'!$9:$9</definedName>
    <definedName name="_xlnm.Print_Titles" localSheetId="4">'SO 14317'!$8:$8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16" i="2" s="1"/>
  <c r="D8" i="1"/>
  <c r="J18" i="2" s="1"/>
  <c r="E7" i="1"/>
  <c r="E8" i="1" s="1"/>
  <c r="J17" i="2" s="1"/>
  <c r="J17" i="3"/>
  <c r="K7" i="1"/>
  <c r="I30" i="3"/>
  <c r="J30" i="3" s="1"/>
  <c r="Z310" i="5"/>
  <c r="E44" i="4"/>
  <c r="V307" i="5"/>
  <c r="V309" i="5" s="1"/>
  <c r="F45" i="4" s="1"/>
  <c r="K306" i="5"/>
  <c r="J306" i="5"/>
  <c r="S306" i="5"/>
  <c r="M306" i="5"/>
  <c r="I306" i="5"/>
  <c r="K305" i="5"/>
  <c r="J305" i="5"/>
  <c r="M305" i="5"/>
  <c r="I305" i="5"/>
  <c r="K304" i="5"/>
  <c r="J304" i="5"/>
  <c r="M304" i="5"/>
  <c r="I304" i="5"/>
  <c r="K303" i="5"/>
  <c r="J303" i="5"/>
  <c r="M303" i="5"/>
  <c r="I303" i="5"/>
  <c r="K302" i="5"/>
  <c r="J302" i="5"/>
  <c r="M302" i="5"/>
  <c r="I302" i="5"/>
  <c r="K301" i="5"/>
  <c r="J301" i="5"/>
  <c r="M301" i="5"/>
  <c r="I301" i="5"/>
  <c r="K300" i="5"/>
  <c r="J300" i="5"/>
  <c r="M300" i="5"/>
  <c r="I300" i="5"/>
  <c r="K299" i="5"/>
  <c r="J299" i="5"/>
  <c r="M299" i="5"/>
  <c r="I299" i="5"/>
  <c r="K298" i="5"/>
  <c r="J298" i="5"/>
  <c r="S298" i="5"/>
  <c r="M298" i="5"/>
  <c r="I298" i="5"/>
  <c r="K297" i="5"/>
  <c r="J297" i="5"/>
  <c r="M297" i="5"/>
  <c r="I297" i="5"/>
  <c r="K296" i="5"/>
  <c r="J296" i="5"/>
  <c r="M296" i="5"/>
  <c r="I296" i="5"/>
  <c r="K295" i="5"/>
  <c r="J295" i="5"/>
  <c r="S295" i="5"/>
  <c r="M295" i="5"/>
  <c r="I295" i="5"/>
  <c r="K294" i="5"/>
  <c r="J294" i="5"/>
  <c r="S294" i="5"/>
  <c r="S307" i="5" s="1"/>
  <c r="F44" i="4" s="1"/>
  <c r="M294" i="5"/>
  <c r="I294" i="5"/>
  <c r="K293" i="5"/>
  <c r="J293" i="5"/>
  <c r="M293" i="5"/>
  <c r="I293" i="5"/>
  <c r="K292" i="5"/>
  <c r="J292" i="5"/>
  <c r="L292" i="5"/>
  <c r="I292" i="5"/>
  <c r="K291" i="5"/>
  <c r="J291" i="5"/>
  <c r="L291" i="5"/>
  <c r="I291" i="5"/>
  <c r="K290" i="5"/>
  <c r="J290" i="5"/>
  <c r="L290" i="5"/>
  <c r="I290" i="5"/>
  <c r="K289" i="5"/>
  <c r="J289" i="5"/>
  <c r="L289" i="5"/>
  <c r="I289" i="5"/>
  <c r="K288" i="5"/>
  <c r="J288" i="5"/>
  <c r="L288" i="5"/>
  <c r="I288" i="5"/>
  <c r="K287" i="5"/>
  <c r="J287" i="5"/>
  <c r="L287" i="5"/>
  <c r="I287" i="5"/>
  <c r="K286" i="5"/>
  <c r="J286" i="5"/>
  <c r="L286" i="5"/>
  <c r="I286" i="5"/>
  <c r="K285" i="5"/>
  <c r="J285" i="5"/>
  <c r="L285" i="5"/>
  <c r="I285" i="5"/>
  <c r="K284" i="5"/>
  <c r="J284" i="5"/>
  <c r="L284" i="5"/>
  <c r="I284" i="5"/>
  <c r="K283" i="5"/>
  <c r="J283" i="5"/>
  <c r="L283" i="5"/>
  <c r="I283" i="5"/>
  <c r="K282" i="5"/>
  <c r="J282" i="5"/>
  <c r="L282" i="5"/>
  <c r="I282" i="5"/>
  <c r="K281" i="5"/>
  <c r="J281" i="5"/>
  <c r="L281" i="5"/>
  <c r="I281" i="5"/>
  <c r="K280" i="5"/>
  <c r="J280" i="5"/>
  <c r="L280" i="5"/>
  <c r="I280" i="5"/>
  <c r="K279" i="5"/>
  <c r="J279" i="5"/>
  <c r="L279" i="5"/>
  <c r="I279" i="5"/>
  <c r="K278" i="5"/>
  <c r="J278" i="5"/>
  <c r="L278" i="5"/>
  <c r="L307" i="5" s="1"/>
  <c r="B44" i="4" s="1"/>
  <c r="I278" i="5"/>
  <c r="E40" i="4"/>
  <c r="C40" i="4"/>
  <c r="P272" i="5"/>
  <c r="H272" i="5"/>
  <c r="M272" i="5"/>
  <c r="K271" i="5"/>
  <c r="J271" i="5"/>
  <c r="S271" i="5"/>
  <c r="S272" i="5" s="1"/>
  <c r="F40" i="4" s="1"/>
  <c r="L271" i="5"/>
  <c r="L272" i="5" s="1"/>
  <c r="B40" i="4" s="1"/>
  <c r="I271" i="5"/>
  <c r="I272" i="5" s="1"/>
  <c r="D40" i="4" s="1"/>
  <c r="E39" i="4"/>
  <c r="C39" i="4"/>
  <c r="P268" i="5"/>
  <c r="H268" i="5"/>
  <c r="M268" i="5"/>
  <c r="K267" i="5"/>
  <c r="J267" i="5"/>
  <c r="S267" i="5"/>
  <c r="S268" i="5" s="1"/>
  <c r="F39" i="4" s="1"/>
  <c r="L267" i="5"/>
  <c r="I267" i="5"/>
  <c r="K266" i="5"/>
  <c r="J266" i="5"/>
  <c r="S266" i="5"/>
  <c r="L266" i="5"/>
  <c r="I266" i="5"/>
  <c r="I268" i="5" s="1"/>
  <c r="D39" i="4" s="1"/>
  <c r="P263" i="5"/>
  <c r="E38" i="4" s="1"/>
  <c r="K262" i="5"/>
  <c r="J262" i="5"/>
  <c r="S262" i="5"/>
  <c r="M262" i="5"/>
  <c r="M263" i="5" s="1"/>
  <c r="C38" i="4" s="1"/>
  <c r="I262" i="5"/>
  <c r="K261" i="5"/>
  <c r="J261" i="5"/>
  <c r="L261" i="5"/>
  <c r="I261" i="5"/>
  <c r="K260" i="5"/>
  <c r="J260" i="5"/>
  <c r="L260" i="5"/>
  <c r="I260" i="5"/>
  <c r="K259" i="5"/>
  <c r="J259" i="5"/>
  <c r="S259" i="5"/>
  <c r="S263" i="5" s="1"/>
  <c r="F38" i="4" s="1"/>
  <c r="L259" i="5"/>
  <c r="L263" i="5" s="1"/>
  <c r="B38" i="4" s="1"/>
  <c r="I259" i="5"/>
  <c r="E37" i="4"/>
  <c r="C37" i="4"/>
  <c r="P256" i="5"/>
  <c r="H256" i="5"/>
  <c r="M256" i="5"/>
  <c r="K255" i="5"/>
  <c r="J255" i="5"/>
  <c r="L255" i="5"/>
  <c r="I255" i="5"/>
  <c r="K254" i="5"/>
  <c r="J254" i="5"/>
  <c r="S254" i="5"/>
  <c r="S256" i="5" s="1"/>
  <c r="F37" i="4" s="1"/>
  <c r="L254" i="5"/>
  <c r="I254" i="5"/>
  <c r="E36" i="4"/>
  <c r="P251" i="5"/>
  <c r="K250" i="5"/>
  <c r="J250" i="5"/>
  <c r="S250" i="5"/>
  <c r="M250" i="5"/>
  <c r="I250" i="5"/>
  <c r="K249" i="5"/>
  <c r="J249" i="5"/>
  <c r="S249" i="5"/>
  <c r="M249" i="5"/>
  <c r="H251" i="5" s="1"/>
  <c r="I249" i="5"/>
  <c r="K248" i="5"/>
  <c r="J248" i="5"/>
  <c r="L248" i="5"/>
  <c r="I248" i="5"/>
  <c r="K247" i="5"/>
  <c r="J247" i="5"/>
  <c r="L247" i="5"/>
  <c r="I247" i="5"/>
  <c r="K246" i="5"/>
  <c r="J246" i="5"/>
  <c r="S246" i="5"/>
  <c r="L246" i="5"/>
  <c r="I246" i="5"/>
  <c r="K245" i="5"/>
  <c r="J245" i="5"/>
  <c r="S245" i="5"/>
  <c r="S251" i="5" s="1"/>
  <c r="F36" i="4" s="1"/>
  <c r="L245" i="5"/>
  <c r="L251" i="5" s="1"/>
  <c r="B36" i="4" s="1"/>
  <c r="I245" i="5"/>
  <c r="F35" i="4"/>
  <c r="S242" i="5"/>
  <c r="P242" i="5"/>
  <c r="E35" i="4" s="1"/>
  <c r="H242" i="5"/>
  <c r="M242" i="5"/>
  <c r="C35" i="4" s="1"/>
  <c r="K241" i="5"/>
  <c r="J241" i="5"/>
  <c r="L241" i="5"/>
  <c r="I241" i="5"/>
  <c r="K240" i="5"/>
  <c r="J240" i="5"/>
  <c r="L240" i="5"/>
  <c r="I240" i="5"/>
  <c r="K239" i="5"/>
  <c r="J239" i="5"/>
  <c r="L239" i="5"/>
  <c r="I239" i="5"/>
  <c r="K238" i="5"/>
  <c r="J238" i="5"/>
  <c r="L238" i="5"/>
  <c r="I238" i="5"/>
  <c r="K237" i="5"/>
  <c r="J237" i="5"/>
  <c r="L237" i="5"/>
  <c r="I237" i="5"/>
  <c r="K236" i="5"/>
  <c r="J236" i="5"/>
  <c r="L236" i="5"/>
  <c r="I236" i="5"/>
  <c r="K235" i="5"/>
  <c r="J235" i="5"/>
  <c r="L235" i="5"/>
  <c r="L242" i="5" s="1"/>
  <c r="B35" i="4" s="1"/>
  <c r="I235" i="5"/>
  <c r="I242" i="5" s="1"/>
  <c r="D35" i="4" s="1"/>
  <c r="E34" i="4"/>
  <c r="P232" i="5"/>
  <c r="K231" i="5"/>
  <c r="J231" i="5"/>
  <c r="S231" i="5"/>
  <c r="M231" i="5"/>
  <c r="I231" i="5"/>
  <c r="K230" i="5"/>
  <c r="J230" i="5"/>
  <c r="S230" i="5"/>
  <c r="M230" i="5"/>
  <c r="I230" i="5"/>
  <c r="K229" i="5"/>
  <c r="J229" i="5"/>
  <c r="S229" i="5"/>
  <c r="M229" i="5"/>
  <c r="I229" i="5"/>
  <c r="K228" i="5"/>
  <c r="J228" i="5"/>
  <c r="S228" i="5"/>
  <c r="M228" i="5"/>
  <c r="I228" i="5"/>
  <c r="K227" i="5"/>
  <c r="J227" i="5"/>
  <c r="L227" i="5"/>
  <c r="I227" i="5"/>
  <c r="K226" i="5"/>
  <c r="J226" i="5"/>
  <c r="L226" i="5"/>
  <c r="I226" i="5"/>
  <c r="K225" i="5"/>
  <c r="J225" i="5"/>
  <c r="L225" i="5"/>
  <c r="I225" i="5"/>
  <c r="K224" i="5"/>
  <c r="J224" i="5"/>
  <c r="S224" i="5"/>
  <c r="L224" i="5"/>
  <c r="I224" i="5"/>
  <c r="K223" i="5"/>
  <c r="J223" i="5"/>
  <c r="S223" i="5"/>
  <c r="L223" i="5"/>
  <c r="I223" i="5"/>
  <c r="K222" i="5"/>
  <c r="J222" i="5"/>
  <c r="S222" i="5"/>
  <c r="L222" i="5"/>
  <c r="I222" i="5"/>
  <c r="K221" i="5"/>
  <c r="J221" i="5"/>
  <c r="S221" i="5"/>
  <c r="S232" i="5" s="1"/>
  <c r="F34" i="4" s="1"/>
  <c r="L221" i="5"/>
  <c r="I221" i="5"/>
  <c r="K220" i="5"/>
  <c r="J220" i="5"/>
  <c r="L220" i="5"/>
  <c r="I220" i="5"/>
  <c r="K219" i="5"/>
  <c r="J219" i="5"/>
  <c r="L219" i="5"/>
  <c r="I219" i="5"/>
  <c r="I232" i="5" s="1"/>
  <c r="D34" i="4" s="1"/>
  <c r="P216" i="5"/>
  <c r="E33" i="4" s="1"/>
  <c r="H216" i="5"/>
  <c r="M216" i="5"/>
  <c r="C33" i="4" s="1"/>
  <c r="K215" i="5"/>
  <c r="J215" i="5"/>
  <c r="L215" i="5"/>
  <c r="I215" i="5"/>
  <c r="K214" i="5"/>
  <c r="J214" i="5"/>
  <c r="S214" i="5"/>
  <c r="S216" i="5" s="1"/>
  <c r="F33" i="4" s="1"/>
  <c r="L214" i="5"/>
  <c r="I214" i="5"/>
  <c r="I216" i="5" s="1"/>
  <c r="D33" i="4" s="1"/>
  <c r="P211" i="5"/>
  <c r="E32" i="4" s="1"/>
  <c r="K210" i="5"/>
  <c r="J210" i="5"/>
  <c r="S210" i="5"/>
  <c r="M210" i="5"/>
  <c r="M211" i="5" s="1"/>
  <c r="C32" i="4" s="1"/>
  <c r="I210" i="5"/>
  <c r="K209" i="5"/>
  <c r="J209" i="5"/>
  <c r="L209" i="5"/>
  <c r="I209" i="5"/>
  <c r="K208" i="5"/>
  <c r="J208" i="5"/>
  <c r="L208" i="5"/>
  <c r="I208" i="5"/>
  <c r="K207" i="5"/>
  <c r="J207" i="5"/>
  <c r="L207" i="5"/>
  <c r="I207" i="5"/>
  <c r="K206" i="5"/>
  <c r="J206" i="5"/>
  <c r="S206" i="5"/>
  <c r="L206" i="5"/>
  <c r="I206" i="5"/>
  <c r="K205" i="5"/>
  <c r="J205" i="5"/>
  <c r="S205" i="5"/>
  <c r="L205" i="5"/>
  <c r="I205" i="5"/>
  <c r="K204" i="5"/>
  <c r="J204" i="5"/>
  <c r="L204" i="5"/>
  <c r="I204" i="5"/>
  <c r="K203" i="5"/>
  <c r="J203" i="5"/>
  <c r="L203" i="5"/>
  <c r="I203" i="5"/>
  <c r="K202" i="5"/>
  <c r="J202" i="5"/>
  <c r="S202" i="5"/>
  <c r="L202" i="5"/>
  <c r="I202" i="5"/>
  <c r="K201" i="5"/>
  <c r="J201" i="5"/>
  <c r="S201" i="5"/>
  <c r="L201" i="5"/>
  <c r="I201" i="5"/>
  <c r="K200" i="5"/>
  <c r="J200" i="5"/>
  <c r="S200" i="5"/>
  <c r="L200" i="5"/>
  <c r="I200" i="5"/>
  <c r="K199" i="5"/>
  <c r="J199" i="5"/>
  <c r="L199" i="5"/>
  <c r="I199" i="5"/>
  <c r="K198" i="5"/>
  <c r="J198" i="5"/>
  <c r="S198" i="5"/>
  <c r="L198" i="5"/>
  <c r="I198" i="5"/>
  <c r="K197" i="5"/>
  <c r="J197" i="5"/>
  <c r="S197" i="5"/>
  <c r="L197" i="5"/>
  <c r="I197" i="5"/>
  <c r="K196" i="5"/>
  <c r="J196" i="5"/>
  <c r="S196" i="5"/>
  <c r="L196" i="5"/>
  <c r="I196" i="5"/>
  <c r="K195" i="5"/>
  <c r="J195" i="5"/>
  <c r="S195" i="5"/>
  <c r="L195" i="5"/>
  <c r="I195" i="5"/>
  <c r="K194" i="5"/>
  <c r="J194" i="5"/>
  <c r="S194" i="5"/>
  <c r="L194" i="5"/>
  <c r="I194" i="5"/>
  <c r="K193" i="5"/>
  <c r="J193" i="5"/>
  <c r="S193" i="5"/>
  <c r="L193" i="5"/>
  <c r="I193" i="5"/>
  <c r="K192" i="5"/>
  <c r="J192" i="5"/>
  <c r="S192" i="5"/>
  <c r="L192" i="5"/>
  <c r="I192" i="5"/>
  <c r="K191" i="5"/>
  <c r="J191" i="5"/>
  <c r="S191" i="5"/>
  <c r="S211" i="5" s="1"/>
  <c r="F32" i="4" s="1"/>
  <c r="L191" i="5"/>
  <c r="L211" i="5" s="1"/>
  <c r="B32" i="4" s="1"/>
  <c r="I191" i="5"/>
  <c r="P188" i="5"/>
  <c r="E31" i="4" s="1"/>
  <c r="K187" i="5"/>
  <c r="J187" i="5"/>
  <c r="S187" i="5"/>
  <c r="M187" i="5"/>
  <c r="I187" i="5"/>
  <c r="K186" i="5"/>
  <c r="J186" i="5"/>
  <c r="S186" i="5"/>
  <c r="M186" i="5"/>
  <c r="I186" i="5"/>
  <c r="K185" i="5"/>
  <c r="J185" i="5"/>
  <c r="S185" i="5"/>
  <c r="M185" i="5"/>
  <c r="I185" i="5"/>
  <c r="K184" i="5"/>
  <c r="J184" i="5"/>
  <c r="S184" i="5"/>
  <c r="M184" i="5"/>
  <c r="I184" i="5"/>
  <c r="K183" i="5"/>
  <c r="J183" i="5"/>
  <c r="S183" i="5"/>
  <c r="M183" i="5"/>
  <c r="H188" i="5" s="1"/>
  <c r="I183" i="5"/>
  <c r="K182" i="5"/>
  <c r="J182" i="5"/>
  <c r="L182" i="5"/>
  <c r="I182" i="5"/>
  <c r="K181" i="5"/>
  <c r="J181" i="5"/>
  <c r="L181" i="5"/>
  <c r="I181" i="5"/>
  <c r="K180" i="5"/>
  <c r="J180" i="5"/>
  <c r="S180" i="5"/>
  <c r="L180" i="5"/>
  <c r="I180" i="5"/>
  <c r="K179" i="5"/>
  <c r="J179" i="5"/>
  <c r="L179" i="5"/>
  <c r="I179" i="5"/>
  <c r="K178" i="5"/>
  <c r="J178" i="5"/>
  <c r="S178" i="5"/>
  <c r="L178" i="5"/>
  <c r="I178" i="5"/>
  <c r="K177" i="5"/>
  <c r="J177" i="5"/>
  <c r="L177" i="5"/>
  <c r="I177" i="5"/>
  <c r="K176" i="5"/>
  <c r="J176" i="5"/>
  <c r="L176" i="5"/>
  <c r="I176" i="5"/>
  <c r="K175" i="5"/>
  <c r="J175" i="5"/>
  <c r="L175" i="5"/>
  <c r="I175" i="5"/>
  <c r="K174" i="5"/>
  <c r="J174" i="5"/>
  <c r="S174" i="5"/>
  <c r="L174" i="5"/>
  <c r="I174" i="5"/>
  <c r="K173" i="5"/>
  <c r="J173" i="5"/>
  <c r="S173" i="5"/>
  <c r="L173" i="5"/>
  <c r="I173" i="5"/>
  <c r="K172" i="5"/>
  <c r="J172" i="5"/>
  <c r="S172" i="5"/>
  <c r="L172" i="5"/>
  <c r="I172" i="5"/>
  <c r="K171" i="5"/>
  <c r="J171" i="5"/>
  <c r="S171" i="5"/>
  <c r="S188" i="5" s="1"/>
  <c r="F31" i="4" s="1"/>
  <c r="L171" i="5"/>
  <c r="L188" i="5" s="1"/>
  <c r="B31" i="4" s="1"/>
  <c r="I171" i="5"/>
  <c r="E30" i="4"/>
  <c r="P168" i="5"/>
  <c r="K167" i="5"/>
  <c r="J167" i="5"/>
  <c r="S167" i="5"/>
  <c r="M167" i="5"/>
  <c r="I167" i="5"/>
  <c r="K166" i="5"/>
  <c r="J166" i="5"/>
  <c r="S166" i="5"/>
  <c r="M166" i="5"/>
  <c r="I166" i="5"/>
  <c r="K165" i="5"/>
  <c r="J165" i="5"/>
  <c r="S165" i="5"/>
  <c r="M165" i="5"/>
  <c r="I165" i="5"/>
  <c r="K164" i="5"/>
  <c r="J164" i="5"/>
  <c r="S164" i="5"/>
  <c r="S168" i="5" s="1"/>
  <c r="F30" i="4" s="1"/>
  <c r="M164" i="5"/>
  <c r="H168" i="5" s="1"/>
  <c r="I164" i="5"/>
  <c r="K163" i="5"/>
  <c r="J163" i="5"/>
  <c r="L163" i="5"/>
  <c r="I163" i="5"/>
  <c r="K162" i="5"/>
  <c r="J162" i="5"/>
  <c r="L162" i="5"/>
  <c r="I162" i="5"/>
  <c r="K161" i="5"/>
  <c r="J161" i="5"/>
  <c r="L161" i="5"/>
  <c r="L168" i="5" s="1"/>
  <c r="B30" i="4" s="1"/>
  <c r="I161" i="5"/>
  <c r="E29" i="4"/>
  <c r="C29" i="4"/>
  <c r="P158" i="5"/>
  <c r="H158" i="5"/>
  <c r="M158" i="5"/>
  <c r="K157" i="5"/>
  <c r="J157" i="5"/>
  <c r="L157" i="5"/>
  <c r="I157" i="5"/>
  <c r="K156" i="5"/>
  <c r="J156" i="5"/>
  <c r="S156" i="5"/>
  <c r="S158" i="5" s="1"/>
  <c r="F29" i="4" s="1"/>
  <c r="L156" i="5"/>
  <c r="L158" i="5" s="1"/>
  <c r="B29" i="4" s="1"/>
  <c r="I156" i="5"/>
  <c r="E28" i="4"/>
  <c r="C28" i="4"/>
  <c r="P153" i="5"/>
  <c r="H153" i="5"/>
  <c r="M153" i="5"/>
  <c r="K152" i="5"/>
  <c r="J152" i="5"/>
  <c r="L152" i="5"/>
  <c r="I152" i="5"/>
  <c r="K151" i="5"/>
  <c r="J151" i="5"/>
  <c r="L151" i="5"/>
  <c r="I151" i="5"/>
  <c r="K150" i="5"/>
  <c r="J150" i="5"/>
  <c r="S150" i="5"/>
  <c r="S153" i="5" s="1"/>
  <c r="F28" i="4" s="1"/>
  <c r="L150" i="5"/>
  <c r="L153" i="5" s="1"/>
  <c r="B28" i="4" s="1"/>
  <c r="I150" i="5"/>
  <c r="S147" i="5"/>
  <c r="F27" i="4" s="1"/>
  <c r="P147" i="5"/>
  <c r="E27" i="4" s="1"/>
  <c r="H147" i="5"/>
  <c r="M147" i="5"/>
  <c r="C27" i="4" s="1"/>
  <c r="K146" i="5"/>
  <c r="J146" i="5"/>
  <c r="L146" i="5"/>
  <c r="L147" i="5" s="1"/>
  <c r="B27" i="4" s="1"/>
  <c r="I146" i="5"/>
  <c r="I147" i="5" s="1"/>
  <c r="D27" i="4" s="1"/>
  <c r="P143" i="5"/>
  <c r="E26" i="4" s="1"/>
  <c r="K142" i="5"/>
  <c r="J142" i="5"/>
  <c r="S142" i="5"/>
  <c r="M142" i="5"/>
  <c r="I142" i="5"/>
  <c r="K141" i="5"/>
  <c r="J141" i="5"/>
  <c r="S141" i="5"/>
  <c r="M141" i="5"/>
  <c r="I141" i="5"/>
  <c r="K140" i="5"/>
  <c r="J140" i="5"/>
  <c r="S140" i="5"/>
  <c r="M140" i="5"/>
  <c r="I140" i="5"/>
  <c r="K139" i="5"/>
  <c r="J139" i="5"/>
  <c r="S139" i="5"/>
  <c r="M139" i="5"/>
  <c r="I139" i="5"/>
  <c r="K138" i="5"/>
  <c r="J138" i="5"/>
  <c r="S138" i="5"/>
  <c r="M138" i="5"/>
  <c r="H143" i="5" s="1"/>
  <c r="I138" i="5"/>
  <c r="K137" i="5"/>
  <c r="J137" i="5"/>
  <c r="L137" i="5"/>
  <c r="I137" i="5"/>
  <c r="K136" i="5"/>
  <c r="J136" i="5"/>
  <c r="L136" i="5"/>
  <c r="I136" i="5"/>
  <c r="K135" i="5"/>
  <c r="J135" i="5"/>
  <c r="S135" i="5"/>
  <c r="L135" i="5"/>
  <c r="I135" i="5"/>
  <c r="K134" i="5"/>
  <c r="J134" i="5"/>
  <c r="S134" i="5"/>
  <c r="L134" i="5"/>
  <c r="I134" i="5"/>
  <c r="K133" i="5"/>
  <c r="J133" i="5"/>
  <c r="S133" i="5"/>
  <c r="L133" i="5"/>
  <c r="I133" i="5"/>
  <c r="K132" i="5"/>
  <c r="J132" i="5"/>
  <c r="S132" i="5"/>
  <c r="L132" i="5"/>
  <c r="I132" i="5"/>
  <c r="K131" i="5"/>
  <c r="J131" i="5"/>
  <c r="S131" i="5"/>
  <c r="S143" i="5" s="1"/>
  <c r="F26" i="4" s="1"/>
  <c r="L131" i="5"/>
  <c r="I131" i="5"/>
  <c r="I143" i="5" s="1"/>
  <c r="D26" i="4" s="1"/>
  <c r="P128" i="5"/>
  <c r="E25" i="4" s="1"/>
  <c r="K127" i="5"/>
  <c r="J127" i="5"/>
  <c r="S127" i="5"/>
  <c r="M127" i="5"/>
  <c r="I127" i="5"/>
  <c r="K126" i="5"/>
  <c r="J126" i="5"/>
  <c r="S126" i="5"/>
  <c r="M126" i="5"/>
  <c r="I126" i="5"/>
  <c r="K125" i="5"/>
  <c r="J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L122" i="5"/>
  <c r="I122" i="5"/>
  <c r="K121" i="5"/>
  <c r="J121" i="5"/>
  <c r="S121" i="5"/>
  <c r="L121" i="5"/>
  <c r="I121" i="5"/>
  <c r="K120" i="5"/>
  <c r="J120" i="5"/>
  <c r="S120" i="5"/>
  <c r="L120" i="5"/>
  <c r="I120" i="5"/>
  <c r="K119" i="5"/>
  <c r="J119" i="5"/>
  <c r="L119" i="5"/>
  <c r="I119" i="5"/>
  <c r="K118" i="5"/>
  <c r="J118" i="5"/>
  <c r="S118" i="5"/>
  <c r="L118" i="5"/>
  <c r="I118" i="5"/>
  <c r="K117" i="5"/>
  <c r="J117" i="5"/>
  <c r="S117" i="5"/>
  <c r="L117" i="5"/>
  <c r="I117" i="5"/>
  <c r="P114" i="5"/>
  <c r="E24" i="4" s="1"/>
  <c r="H114" i="5"/>
  <c r="M114" i="5"/>
  <c r="C24" i="4" s="1"/>
  <c r="K113" i="5"/>
  <c r="J113" i="5"/>
  <c r="L113" i="5"/>
  <c r="I113" i="5"/>
  <c r="K112" i="5"/>
  <c r="J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L109" i="5"/>
  <c r="I109" i="5"/>
  <c r="K108" i="5"/>
  <c r="J108" i="5"/>
  <c r="L108" i="5"/>
  <c r="I108" i="5"/>
  <c r="K107" i="5"/>
  <c r="J107" i="5"/>
  <c r="S107" i="5"/>
  <c r="L107" i="5"/>
  <c r="I107" i="5"/>
  <c r="K106" i="5"/>
  <c r="J106" i="5"/>
  <c r="S106" i="5"/>
  <c r="S114" i="5" s="1"/>
  <c r="F24" i="4" s="1"/>
  <c r="L106" i="5"/>
  <c r="L114" i="5" s="1"/>
  <c r="B24" i="4" s="1"/>
  <c r="I106" i="5"/>
  <c r="E23" i="4"/>
  <c r="P103" i="5"/>
  <c r="K102" i="5"/>
  <c r="J102" i="5"/>
  <c r="S102" i="5"/>
  <c r="S103" i="5" s="1"/>
  <c r="F23" i="4" s="1"/>
  <c r="M102" i="5"/>
  <c r="M103" i="5" s="1"/>
  <c r="C23" i="4" s="1"/>
  <c r="I102" i="5"/>
  <c r="K101" i="5"/>
  <c r="J101" i="5"/>
  <c r="L101" i="5"/>
  <c r="I101" i="5"/>
  <c r="K100" i="5"/>
  <c r="J100" i="5"/>
  <c r="L100" i="5"/>
  <c r="I100" i="5"/>
  <c r="K99" i="5"/>
  <c r="J99" i="5"/>
  <c r="L99" i="5"/>
  <c r="I99" i="5"/>
  <c r="K98" i="5"/>
  <c r="J98" i="5"/>
  <c r="S98" i="5"/>
  <c r="L98" i="5"/>
  <c r="I98" i="5"/>
  <c r="K97" i="5"/>
  <c r="J97" i="5"/>
  <c r="L97" i="5"/>
  <c r="I97" i="5"/>
  <c r="I103" i="5" s="1"/>
  <c r="D23" i="4" s="1"/>
  <c r="F22" i="4"/>
  <c r="S94" i="5"/>
  <c r="P94" i="5"/>
  <c r="E22" i="4" s="1"/>
  <c r="H94" i="5"/>
  <c r="M94" i="5"/>
  <c r="C22" i="4" s="1"/>
  <c r="K93" i="5"/>
  <c r="J93" i="5"/>
  <c r="L93" i="5"/>
  <c r="I93" i="5"/>
  <c r="K92" i="5"/>
  <c r="J92" i="5"/>
  <c r="L92" i="5"/>
  <c r="I92" i="5"/>
  <c r="K91" i="5"/>
  <c r="J91" i="5"/>
  <c r="L91" i="5"/>
  <c r="L94" i="5" s="1"/>
  <c r="B22" i="4" s="1"/>
  <c r="I91" i="5"/>
  <c r="I94" i="5" s="1"/>
  <c r="D22" i="4" s="1"/>
  <c r="E21" i="4"/>
  <c r="P88" i="5"/>
  <c r="K87" i="5"/>
  <c r="J87" i="5"/>
  <c r="M87" i="5"/>
  <c r="H88" i="5" s="1"/>
  <c r="I87" i="5"/>
  <c r="K86" i="5"/>
  <c r="J86" i="5"/>
  <c r="S86" i="5"/>
  <c r="S88" i="5" s="1"/>
  <c r="F21" i="4" s="1"/>
  <c r="M86" i="5"/>
  <c r="I86" i="5"/>
  <c r="K85" i="5"/>
  <c r="J85" i="5"/>
  <c r="L85" i="5"/>
  <c r="I85" i="5"/>
  <c r="K84" i="5"/>
  <c r="J84" i="5"/>
  <c r="S84" i="5"/>
  <c r="L84" i="5"/>
  <c r="I84" i="5"/>
  <c r="K83" i="5"/>
  <c r="J83" i="5"/>
  <c r="L83" i="5"/>
  <c r="L88" i="5" s="1"/>
  <c r="B21" i="4" s="1"/>
  <c r="I83" i="5"/>
  <c r="E17" i="4"/>
  <c r="C17" i="4"/>
  <c r="S77" i="5"/>
  <c r="F17" i="4" s="1"/>
  <c r="P77" i="5"/>
  <c r="H77" i="5"/>
  <c r="M77" i="5"/>
  <c r="K76" i="5"/>
  <c r="J76" i="5"/>
  <c r="L76" i="5"/>
  <c r="L77" i="5" s="1"/>
  <c r="B17" i="4" s="1"/>
  <c r="I76" i="5"/>
  <c r="I77" i="5" s="1"/>
  <c r="D17" i="4" s="1"/>
  <c r="P73" i="5"/>
  <c r="E16" i="4" s="1"/>
  <c r="H73" i="5"/>
  <c r="M73" i="5"/>
  <c r="C16" i="4" s="1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L68" i="5"/>
  <c r="I68" i="5"/>
  <c r="K67" i="5"/>
  <c r="J67" i="5"/>
  <c r="L67" i="5"/>
  <c r="I67" i="5"/>
  <c r="K66" i="5"/>
  <c r="J66" i="5"/>
  <c r="L66" i="5"/>
  <c r="I66" i="5"/>
  <c r="K65" i="5"/>
  <c r="J65" i="5"/>
  <c r="L65" i="5"/>
  <c r="I65" i="5"/>
  <c r="K64" i="5"/>
  <c r="J64" i="5"/>
  <c r="S64" i="5"/>
  <c r="L64" i="5"/>
  <c r="I64" i="5"/>
  <c r="K63" i="5"/>
  <c r="J63" i="5"/>
  <c r="S63" i="5"/>
  <c r="L63" i="5"/>
  <c r="I63" i="5"/>
  <c r="K62" i="5"/>
  <c r="J62" i="5"/>
  <c r="S62" i="5"/>
  <c r="L62" i="5"/>
  <c r="I62" i="5"/>
  <c r="K61" i="5"/>
  <c r="J61" i="5"/>
  <c r="L61" i="5"/>
  <c r="I61" i="5"/>
  <c r="K60" i="5"/>
  <c r="J60" i="5"/>
  <c r="S60" i="5"/>
  <c r="S73" i="5" s="1"/>
  <c r="F16" i="4" s="1"/>
  <c r="L60" i="5"/>
  <c r="I60" i="5"/>
  <c r="I73" i="5" s="1"/>
  <c r="D16" i="4" s="1"/>
  <c r="E15" i="4"/>
  <c r="C15" i="4"/>
  <c r="P57" i="5"/>
  <c r="H57" i="5"/>
  <c r="M57" i="5"/>
  <c r="K56" i="5"/>
  <c r="J56" i="5"/>
  <c r="S56" i="5"/>
  <c r="L56" i="5"/>
  <c r="I56" i="5"/>
  <c r="K55" i="5"/>
  <c r="J55" i="5"/>
  <c r="S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S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L48" i="5"/>
  <c r="I48" i="5"/>
  <c r="K47" i="5"/>
  <c r="J47" i="5"/>
  <c r="S47" i="5"/>
  <c r="L47" i="5"/>
  <c r="I47" i="5"/>
  <c r="K46" i="5"/>
  <c r="J46" i="5"/>
  <c r="S46" i="5"/>
  <c r="L46" i="5"/>
  <c r="I46" i="5"/>
  <c r="K45" i="5"/>
  <c r="J45" i="5"/>
  <c r="S45" i="5"/>
  <c r="L45" i="5"/>
  <c r="I45" i="5"/>
  <c r="K44" i="5"/>
  <c r="J44" i="5"/>
  <c r="S44" i="5"/>
  <c r="L44" i="5"/>
  <c r="I44" i="5"/>
  <c r="K43" i="5"/>
  <c r="J43" i="5"/>
  <c r="S43" i="5"/>
  <c r="L43" i="5"/>
  <c r="I43" i="5"/>
  <c r="K42" i="5"/>
  <c r="J42" i="5"/>
  <c r="S42" i="5"/>
  <c r="S57" i="5" s="1"/>
  <c r="F15" i="4" s="1"/>
  <c r="L42" i="5"/>
  <c r="I42" i="5"/>
  <c r="K41" i="5"/>
  <c r="J41" i="5"/>
  <c r="S41" i="5"/>
  <c r="L41" i="5"/>
  <c r="L57" i="5" s="1"/>
  <c r="B15" i="4" s="1"/>
  <c r="I41" i="5"/>
  <c r="P38" i="5"/>
  <c r="E14" i="4" s="1"/>
  <c r="H38" i="5"/>
  <c r="M38" i="5"/>
  <c r="C14" i="4" s="1"/>
  <c r="K37" i="5"/>
  <c r="J37" i="5"/>
  <c r="S37" i="5"/>
  <c r="L37" i="5"/>
  <c r="I37" i="5"/>
  <c r="K36" i="5"/>
  <c r="J36" i="5"/>
  <c r="L36" i="5"/>
  <c r="I36" i="5"/>
  <c r="K35" i="5"/>
  <c r="J35" i="5"/>
  <c r="S35" i="5"/>
  <c r="L35" i="5"/>
  <c r="I35" i="5"/>
  <c r="I38" i="5" s="1"/>
  <c r="D14" i="4" s="1"/>
  <c r="K34" i="5"/>
  <c r="J34" i="5"/>
  <c r="S34" i="5"/>
  <c r="S38" i="5" s="1"/>
  <c r="F14" i="4" s="1"/>
  <c r="L34" i="5"/>
  <c r="I34" i="5"/>
  <c r="K33" i="5"/>
  <c r="J33" i="5"/>
  <c r="L33" i="5"/>
  <c r="L38" i="5" s="1"/>
  <c r="B14" i="4" s="1"/>
  <c r="I33" i="5"/>
  <c r="P30" i="5"/>
  <c r="E13" i="4" s="1"/>
  <c r="H30" i="5"/>
  <c r="M30" i="5"/>
  <c r="C13" i="4" s="1"/>
  <c r="K29" i="5"/>
  <c r="J29" i="5"/>
  <c r="L29" i="5"/>
  <c r="I29" i="5"/>
  <c r="I30" i="5" s="1"/>
  <c r="D13" i="4" s="1"/>
  <c r="K28" i="5"/>
  <c r="J28" i="5"/>
  <c r="S28" i="5"/>
  <c r="S30" i="5" s="1"/>
  <c r="F13" i="4" s="1"/>
  <c r="L28" i="5"/>
  <c r="L30" i="5" s="1"/>
  <c r="B13" i="4" s="1"/>
  <c r="I28" i="5"/>
  <c r="P25" i="5"/>
  <c r="E12" i="4" s="1"/>
  <c r="H25" i="5"/>
  <c r="M25" i="5"/>
  <c r="C12" i="4" s="1"/>
  <c r="K24" i="5"/>
  <c r="J24" i="5"/>
  <c r="S24" i="5"/>
  <c r="L24" i="5"/>
  <c r="I24" i="5"/>
  <c r="K23" i="5"/>
  <c r="J23" i="5"/>
  <c r="S23" i="5"/>
  <c r="L23" i="5"/>
  <c r="I23" i="5"/>
  <c r="I25" i="5" s="1"/>
  <c r="D12" i="4" s="1"/>
  <c r="K22" i="5"/>
  <c r="J22" i="5"/>
  <c r="S22" i="5"/>
  <c r="S25" i="5" s="1"/>
  <c r="F12" i="4" s="1"/>
  <c r="L22" i="5"/>
  <c r="L25" i="5" s="1"/>
  <c r="B12" i="4" s="1"/>
  <c r="I22" i="5"/>
  <c r="P19" i="5"/>
  <c r="E11" i="4" s="1"/>
  <c r="K18" i="5"/>
  <c r="J18" i="5"/>
  <c r="S18" i="5"/>
  <c r="M18" i="5"/>
  <c r="M19" i="5" s="1"/>
  <c r="C11" i="4" s="1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310" i="5" s="1"/>
  <c r="J11" i="5"/>
  <c r="L11" i="5"/>
  <c r="I11" i="5"/>
  <c r="I19" i="5" s="1"/>
  <c r="J20" i="3"/>
  <c r="H103" i="5" l="1"/>
  <c r="I57" i="5"/>
  <c r="D15" i="4" s="1"/>
  <c r="L73" i="5"/>
  <c r="B16" i="4" s="1"/>
  <c r="L103" i="5"/>
  <c r="B23" i="4" s="1"/>
  <c r="I114" i="5"/>
  <c r="D24" i="4" s="1"/>
  <c r="L128" i="5"/>
  <c r="B25" i="4" s="1"/>
  <c r="I128" i="5"/>
  <c r="D25" i="4" s="1"/>
  <c r="M128" i="5"/>
  <c r="C25" i="4" s="1"/>
  <c r="L143" i="5"/>
  <c r="B26" i="4" s="1"/>
  <c r="I153" i="5"/>
  <c r="D28" i="4" s="1"/>
  <c r="I158" i="5"/>
  <c r="D29" i="4" s="1"/>
  <c r="I168" i="5"/>
  <c r="D30" i="4" s="1"/>
  <c r="I188" i="5"/>
  <c r="D31" i="4" s="1"/>
  <c r="I211" i="5"/>
  <c r="D32" i="4" s="1"/>
  <c r="L216" i="5"/>
  <c r="B33" i="4" s="1"/>
  <c r="L232" i="5"/>
  <c r="B34" i="4" s="1"/>
  <c r="H232" i="5"/>
  <c r="I251" i="5"/>
  <c r="D36" i="4" s="1"/>
  <c r="I256" i="5"/>
  <c r="D37" i="4" s="1"/>
  <c r="L256" i="5"/>
  <c r="B37" i="4" s="1"/>
  <c r="I263" i="5"/>
  <c r="D38" i="4" s="1"/>
  <c r="L268" i="5"/>
  <c r="B39" i="4" s="1"/>
  <c r="J20" i="2"/>
  <c r="P79" i="5"/>
  <c r="E18" i="4" s="1"/>
  <c r="D11" i="4"/>
  <c r="L19" i="5"/>
  <c r="B11" i="4" s="1"/>
  <c r="H19" i="5"/>
  <c r="S19" i="5"/>
  <c r="F11" i="4" s="1"/>
  <c r="H79" i="5"/>
  <c r="M79" i="5"/>
  <c r="C18" i="4" s="1"/>
  <c r="E16" i="3" s="1"/>
  <c r="E16" i="2" s="1"/>
  <c r="S79" i="5"/>
  <c r="F18" i="4" s="1"/>
  <c r="I88" i="5"/>
  <c r="D21" i="4" s="1"/>
  <c r="M88" i="5"/>
  <c r="C21" i="4" s="1"/>
  <c r="P274" i="5"/>
  <c r="E41" i="4" s="1"/>
  <c r="S128" i="5"/>
  <c r="F25" i="4" s="1"/>
  <c r="H128" i="5"/>
  <c r="M143" i="5"/>
  <c r="C26" i="4" s="1"/>
  <c r="M168" i="5"/>
  <c r="C30" i="4" s="1"/>
  <c r="M188" i="5"/>
  <c r="C31" i="4" s="1"/>
  <c r="H211" i="5"/>
  <c r="M232" i="5"/>
  <c r="C34" i="4" s="1"/>
  <c r="M251" i="5"/>
  <c r="C36" i="4" s="1"/>
  <c r="H263" i="5"/>
  <c r="I307" i="5"/>
  <c r="D44" i="4" s="1"/>
  <c r="M307" i="5"/>
  <c r="C44" i="4" s="1"/>
  <c r="L309" i="5"/>
  <c r="B45" i="4" s="1"/>
  <c r="S309" i="5"/>
  <c r="E45" i="4" s="1"/>
  <c r="V310" i="5"/>
  <c r="F47" i="4" s="1"/>
  <c r="H309" i="5"/>
  <c r="D18" i="3"/>
  <c r="D18" i="2" s="1"/>
  <c r="L274" i="5" l="1"/>
  <c r="B41" i="4" s="1"/>
  <c r="D17" i="3" s="1"/>
  <c r="D17" i="2" s="1"/>
  <c r="I79" i="5"/>
  <c r="D18" i="4" s="1"/>
  <c r="F16" i="3" s="1"/>
  <c r="F16" i="2" s="1"/>
  <c r="M274" i="5"/>
  <c r="C41" i="4" s="1"/>
  <c r="E17" i="3" s="1"/>
  <c r="E17" i="2" s="1"/>
  <c r="I274" i="5"/>
  <c r="D41" i="4" s="1"/>
  <c r="F17" i="3" s="1"/>
  <c r="L79" i="5"/>
  <c r="B18" i="4" s="1"/>
  <c r="D16" i="3" s="1"/>
  <c r="D16" i="2" s="1"/>
  <c r="I309" i="5"/>
  <c r="D45" i="4" s="1"/>
  <c r="F18" i="3" s="1"/>
  <c r="F18" i="2" s="1"/>
  <c r="H274" i="5"/>
  <c r="S274" i="5"/>
  <c r="F41" i="4" s="1"/>
  <c r="S310" i="5"/>
  <c r="E47" i="4" s="1"/>
  <c r="M309" i="5"/>
  <c r="C45" i="4" s="1"/>
  <c r="E18" i="3" s="1"/>
  <c r="E18" i="2" s="1"/>
  <c r="F24" i="3"/>
  <c r="F24" i="2" s="1"/>
  <c r="F22" i="3"/>
  <c r="F22" i="2" s="1"/>
  <c r="F20" i="3"/>
  <c r="J23" i="3" l="1"/>
  <c r="J23" i="2" s="1"/>
  <c r="J24" i="3"/>
  <c r="J24" i="2" s="1"/>
  <c r="F23" i="3"/>
  <c r="F23" i="2" s="1"/>
  <c r="L310" i="5"/>
  <c r="B47" i="4" s="1"/>
  <c r="J22" i="3"/>
  <c r="J22" i="2" s="1"/>
  <c r="J26" i="2" s="1"/>
  <c r="F17" i="2"/>
  <c r="F20" i="2" s="1"/>
  <c r="J28" i="2" s="1"/>
  <c r="M310" i="5"/>
  <c r="C47" i="4" s="1"/>
  <c r="H310" i="5"/>
  <c r="I310" i="5"/>
  <c r="J26" i="3"/>
  <c r="J28" i="3" l="1"/>
  <c r="C7" i="1"/>
  <c r="C8" i="1" s="1"/>
  <c r="D47" i="4"/>
  <c r="B7" i="1"/>
  <c r="I29" i="3"/>
  <c r="J29" i="3" s="1"/>
  <c r="J31" i="3" s="1"/>
  <c r="B8" i="1" l="1"/>
  <c r="G7" i="1"/>
  <c r="G8" i="1" s="1"/>
  <c r="B9" i="1" l="1"/>
  <c r="B10" i="1"/>
  <c r="G10" i="1" l="1"/>
  <c r="I30" i="2"/>
  <c r="J30" i="2" s="1"/>
  <c r="G9" i="1"/>
  <c r="I29" i="2"/>
  <c r="J29" i="2" s="1"/>
  <c r="J31" i="2" s="1"/>
  <c r="G11" i="1" l="1"/>
</calcChain>
</file>

<file path=xl/sharedStrings.xml><?xml version="1.0" encoding="utf-8"?>
<sst xmlns="http://schemas.openxmlformats.org/spreadsheetml/2006/main" count="1100" uniqueCount="592">
  <si>
    <t>Rekapitulácia rozpočtu</t>
  </si>
  <si>
    <t>Stavba Obecný klub Zámutov - rekonštrukcia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</si>
  <si>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</si>
  <si>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</si>
  <si>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</si>
  <si>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</si>
  <si>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</si>
  <si>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</si>
  <si>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</si>
  <si>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</si>
  <si>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</si>
  <si>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</si>
  <si>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</si>
  <si>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</si>
  <si>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</si>
  <si>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</si>
  <si>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</si>
  <si>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</si>
  <si>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</si>
  <si>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</si>
  <si>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19.09.2019</t>
  </si>
  <si>
    <t>Odberateľ: Obec Zámutov</t>
  </si>
  <si>
    <t>Projektant: Ing. Anton Pavúk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</si>
  <si>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</si>
  <si>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</si>
  <si>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</si>
  <si>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</si>
  <si>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</si>
  <si>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</si>
  <si>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</si>
  <si>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</si>
  <si>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</si>
  <si>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</si>
  <si>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</si>
  <si>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</si>
  <si>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</si>
  <si>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</si>
  <si>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</si>
  <si>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</si>
  <si>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</si>
  <si>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</si>
  <si>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</si>
  <si>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</si>
  <si>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</si>
  <si>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</si>
  <si>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</si>
  <si>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</si>
  <si>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</si>
  <si>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</si>
  <si>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</si>
  <si>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</si>
  <si>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</si>
  <si>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</si>
  <si>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</si>
  <si>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</si>
  <si>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</si>
  <si>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</si>
  <si>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</si>
  <si>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</si>
  <si>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</si>
  <si>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</si>
  <si>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</si>
  <si>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19.09.2019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</si>
  <si>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</si>
  <si>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</si>
  <si>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</si>
  <si>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</si>
  <si>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</si>
  <si>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</si>
  <si>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</si>
  <si>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</si>
  <si>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</si>
  <si>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</si>
  <si>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</si>
  <si>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</si>
  <si>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</si>
  <si>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ZTI-VNÚTORNA KANALIZÁCIA</t>
  </si>
  <si>
    <t>ZTI-VNÚTORNÝ VODOVOD</t>
  </si>
  <si>
    <t>ZTI-ZARIAĎOVACIE PREDMETY</t>
  </si>
  <si>
    <t>ÚSTREDNÉ VYKUROVANIE-KOTOLNE</t>
  </si>
  <si>
    <t>ÚSTREDNÉ VYKUROVANIE-ROZVOD POTRUBIA</t>
  </si>
  <si>
    <t>ÚSTREDNÉ VYKUROVANIE-ARMATÚRY</t>
  </si>
  <si>
    <t>ÚSTREDNÉ VYKUROVANIE-VYKUROVACIE TELESÁ</t>
  </si>
  <si>
    <t>KONŠTRUKCIE TESÁRSKE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</si>
  <si>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</si>
  <si>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</si>
  <si>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</si>
  <si>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</si>
  <si>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</si>
  <si>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SYNTETICKÉ</t>
  </si>
  <si>
    <t>PODLAHY A OBKLADY KERAMICKÉ-OBKLADY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</si>
  <si>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</si>
  <si>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</si>
  <si>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</si>
  <si>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</si>
  <si>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</si>
  <si>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</si>
  <si>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</si>
  <si>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</si>
  <si>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</si>
  <si>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</si>
  <si>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</si>
  <si>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</si>
  <si>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</si>
  <si>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</si>
  <si>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</si>
  <si>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</si>
  <si>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Obecný klub Zámutov - rekonštrukcia</t>
  </si>
  <si>
    <t xml:space="preserve">  1/A 1</t>
  </si>
  <si>
    <t xml:space="preserve"> 132201101</t>
  </si>
  <si>
    <t>Výkop ryhy do šírky 600 mm v horn.3 do 100 m3</t>
  </si>
  <si>
    <t>m3</t>
  </si>
  <si>
    <t xml:space="preserve"> 132201109</t>
  </si>
  <si>
    <t>Príplatok k cene za lepivosť horniny 3</t>
  </si>
  <si>
    <t xml:space="preserve"> 162501102</t>
  </si>
  <si>
    <t>Vodorovné premiestnenie výkopku tr.1-4 do 3000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</si>
  <si>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</si>
  <si>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</si>
  <si>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</si>
  <si>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</si>
  <si>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174101001</t>
  </si>
  <si>
    <t>Zásyp sypaninou so zhutnením jám, šachiet, rýh, zárezov alebo okolo objektov  do 100 m3</t>
  </si>
  <si>
    <t xml:space="preserve"> 174101102</t>
  </si>
  <si>
    <t>Zásyp sypaninou v uzavretých priestoroch s urovnaním povrchu zásypu</t>
  </si>
  <si>
    <t>S/S60</t>
  </si>
  <si>
    <t xml:space="preserve"> 5833743700</t>
  </si>
  <si>
    <t>Štrkopiesok preddrvený 0-16 N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</si>
  <si>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</si>
  <si>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</si>
  <si>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</si>
  <si>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</si>
  <si>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272313521</t>
  </si>
  <si>
    <t>Betón základových dosiek, pásov, pätiek, blokov, a základ. múrov, prostý tr.B15(C 12/15)</t>
  </si>
  <si>
    <t xml:space="preserve"> 279321411</t>
  </si>
  <si>
    <t>Betón základových múrov, železový (bez výstuže), tr.B30(C 25/30)</t>
  </si>
  <si>
    <t xml:space="preserve"> 342272230</t>
  </si>
  <si>
    <t>Priečky z tvárnic YPOR alebo ekvivalent  60x25x15   P3-580</t>
  </si>
  <si>
    <t>m2</t>
  </si>
  <si>
    <t>R/RE</t>
  </si>
  <si>
    <t xml:space="preserve"> 310275004</t>
  </si>
  <si>
    <t>Murivo nosné z tvárnic YPOR alebo ekvivalent hr. 300 P3-580</t>
  </si>
  <si>
    <t xml:space="preserve"> 416251101</t>
  </si>
  <si>
    <t>Podhľad sadrokartónový RF 2x12,5-OK,upevnenie na krokvách protipožiarny</t>
  </si>
  <si>
    <t xml:space="preserve"> 417321313</t>
  </si>
  <si>
    <t>Betón stužujúcich pásov a vencov železový tr. B 20 (C 16/20)</t>
  </si>
  <si>
    <t>m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</si>
  <si>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</si>
  <si>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</si>
  <si>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</si>
  <si>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</si>
  <si>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</si>
  <si>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</si>
  <si>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>t</t>
  </si>
  <si>
    <t xml:space="preserve"> 612401971</t>
  </si>
  <si>
    <t>Príplatok za protipliesňovú prísadu do štukovej vrstvy omietok stien a pilierov</t>
  </si>
  <si>
    <t xml:space="preserve"> 612401991</t>
  </si>
  <si>
    <t>Príplatok za prísadou na zvýšenie priľnavoti postreku pod omietky stien a pilierov</t>
  </si>
  <si>
    <t xml:space="preserve"> 612421637</t>
  </si>
  <si>
    <t>Vnútorná omietka vápenná alebo vápennocementová v podlaží a v schodisku stien štuková</t>
  </si>
  <si>
    <t xml:space="preserve"> 615981123</t>
  </si>
  <si>
    <t>Obklad vnútorných alebo vonkajších stien doskami Lignoporalebo ekvivalent  hr. 50mm</t>
  </si>
  <si>
    <t xml:space="preserve"> 620991121</t>
  </si>
  <si>
    <t>Zakrývanie škár panelov výplní vonkajších otvorov zhotovené z lešenia akýmkoľvek spôsobom</t>
  </si>
  <si>
    <t xml:space="preserve"> 622421131</t>
  </si>
  <si>
    <t>Vonkajšia omietka stien vápenná alebo vápennocementová hladká v stupni zložitosti I až II</t>
  </si>
  <si>
    <t xml:space="preserve"> 625991040</t>
  </si>
  <si>
    <t>Zateplenie doskami Minerálna vlna  a omietka hr. 3cm - ostenie</t>
  </si>
  <si>
    <t xml:space="preserve"> 625991150</t>
  </si>
  <si>
    <t>Zateplenie doskami Minerálna vlna a omietka akrylátová omietka hr.15cm farba šedá a okrová</t>
  </si>
  <si>
    <t xml:space="preserve"> 625991152</t>
  </si>
  <si>
    <t>Zateplenie sokla - tvrdený polystyren  50 mm + marmolit</t>
  </si>
  <si>
    <t xml:space="preserve"> 631313511</t>
  </si>
  <si>
    <t>Mazanina z betónu prostého tr.B 15(C 12/15) hr.nad 80 do 120 mm</t>
  </si>
  <si>
    <t xml:space="preserve"> 631319163</t>
  </si>
  <si>
    <t>Príplatok za prehlad. betónovej mazaniny min. tr.B10 (zn.I) oceľ. hlad. hr. 80-120 mm (20kg/m3)</t>
  </si>
  <si>
    <t xml:space="preserve"> 631361921</t>
  </si>
  <si>
    <t>Výstuž mazanín z betónov zo zváraných sietí z drôtov oceľových ťahaných</t>
  </si>
  <si>
    <t xml:space="preserve"> 632451055</t>
  </si>
  <si>
    <t>Poter pieskovocementový hr. do 50 mm</t>
  </si>
  <si>
    <t xml:space="preserve"> 632477001</t>
  </si>
  <si>
    <t>Liaty samonivelačný poter  kontaktný,pevne spojený s podkladovou betónovou konštrukciou hr.25mm</t>
  </si>
  <si>
    <t xml:space="preserve"> 14/C 1</t>
  </si>
  <si>
    <t xml:space="preserve"> 612421431</t>
  </si>
  <si>
    <t>Oprava vnútorných vápenných omietok stien, v množstve opravenej plochy nad 30 do 50 % štukových</t>
  </si>
  <si>
    <t xml:space="preserve"> 612425931</t>
  </si>
  <si>
    <t>Omietka vápenná vnútorného ostenia okenného alebo dverného štuková</t>
  </si>
  <si>
    <t xml:space="preserve">  3/A 1</t>
  </si>
  <si>
    <t xml:space="preserve"> 941941051</t>
  </si>
  <si>
    <t>Montáž lešenia ľahkého pracovného radového s podlahami šírky nad 1,20 m do 1,50 m a výšky do 24 m</t>
  </si>
  <si>
    <t xml:space="preserve"> 941941391</t>
  </si>
  <si>
    <t>Príplatok za prvý a každý ďalší i začatý mesiac použitia lešenia k cene-1051</t>
  </si>
  <si>
    <t xml:space="preserve"> 941955001</t>
  </si>
  <si>
    <t>Lešenie ľahké pracovné pomocné, s výškou lešeňovej podlahy do 1,20 m</t>
  </si>
  <si>
    <t xml:space="preserve">  3/B 1</t>
  </si>
  <si>
    <t xml:space="preserve"> 941941851</t>
  </si>
  <si>
    <t>Demontáž lešenia ľahkého pracovného radového a s podlahami, šírky nad 1,20 do 1,50 m a výšky do 24 m</t>
  </si>
  <si>
    <t xml:space="preserve"> 952901111</t>
  </si>
  <si>
    <t>Vyčistenie budov pri výške podlaží do 4m</t>
  </si>
  <si>
    <t xml:space="preserve"> 13/B 1</t>
  </si>
  <si>
    <t xml:space="preserve"> 962032231</t>
  </si>
  <si>
    <t>Búranie muriva nadzákladového z tehál pálených, vápenopieskových,cementových na maltu -1,905 t</t>
  </si>
  <si>
    <t xml:space="preserve"> 965043320</t>
  </si>
  <si>
    <t>Búranie podkladov pod dlažby,liatych dlažieb a mazanín,betón s poterom,teracom hr.do 100 mm -2,200 t</t>
  </si>
  <si>
    <t xml:space="preserve"> 973031324</t>
  </si>
  <si>
    <t>Vysekanie v murive z tehál kapsy plochy do 0,10 m2,hľ. do 150 mm -0,015 t</t>
  </si>
  <si>
    <t>ks</t>
  </si>
  <si>
    <t xml:space="preserve"> 974031143</t>
  </si>
  <si>
    <t>Vysekávanie rýh v akomkoľvek murive tehlovom na akúkoľvek maltu do hľ. 70 mm a š. do 150 mm-0,016 t</t>
  </si>
  <si>
    <t xml:space="preserve"> 978011191</t>
  </si>
  <si>
    <t>Otlčenie omietok vnútorných vápenných alebo vápennocementových v rozsahu do 100 % -0,050 t</t>
  </si>
  <si>
    <t xml:space="preserve"> 979011111</t>
  </si>
  <si>
    <t>Zvislá doprava sutiny a vybúraných hmôt za prvé podlažie nad alebo pod základným podlažím</t>
  </si>
  <si>
    <t xml:space="preserve"> 979081111</t>
  </si>
  <si>
    <t>Odvoz sutiny a vybúraných hmôt na skládku do 1 km</t>
  </si>
  <si>
    <t xml:space="preserve"> 979082111</t>
  </si>
  <si>
    <t>Vnútrostavenisková doprava sutiny a vybúraných hmôt do 10 m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</si>
  <si>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</si>
  <si>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</si>
  <si>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</si>
  <si>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</si>
  <si>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</si>
  <si>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</si>
  <si>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vodorovná NAIP pritavením</t>
  </si>
  <si>
    <t xml:space="preserve"> 998711202</t>
  </si>
  <si>
    <t>Presun hmôt pre izoláciu proti vode v objektoch výšky nad 6 do 12  m</t>
  </si>
  <si>
    <t>%</t>
  </si>
  <si>
    <t>S/S10</t>
  </si>
  <si>
    <t xml:space="preserve"> 1116315000</t>
  </si>
  <si>
    <t>Lak asfaltový ALP-v sudoch</t>
  </si>
  <si>
    <t>S/S90</t>
  </si>
  <si>
    <t xml:space="preserve"> 6283228200</t>
  </si>
  <si>
    <t xml:space="preserve">Pásy ťažké asfaltované  v 60 s 35 alebo ekvivalent </t>
  </si>
  <si>
    <t>711/A 2</t>
  </si>
  <si>
    <t xml:space="preserve"> 712331101</t>
  </si>
  <si>
    <t>Zhotovenie povlak. krytiny striech plochých a šik.do 30 st. pásmi na sucho AIP, NAIP alebo tkaniny</t>
  </si>
  <si>
    <t xml:space="preserve"> 998712202</t>
  </si>
  <si>
    <t>Presun hmôt pre izoláciu povlakovej krytiny v objektoch výšky nad 6 do 12 m</t>
  </si>
  <si>
    <t xml:space="preserve"> 286101</t>
  </si>
  <si>
    <t>Parozábrana</t>
  </si>
  <si>
    <t>713/A 1</t>
  </si>
  <si>
    <t xml:space="preserve"> 713111111</t>
  </si>
  <si>
    <t>Montáž tepelnej izolácie rohožami,pásmi,dielcami,doskami stropov, vrchom - klad. voľne</t>
  </si>
  <si>
    <t xml:space="preserve"> 713111125</t>
  </si>
  <si>
    <t>Montáž tepelnej izolácie rohožami,pásmi,dielcami,doskami stropov, lepením</t>
  </si>
  <si>
    <t>713/A 5</t>
  </si>
  <si>
    <t xml:space="preserve"> 998713202</t>
  </si>
  <si>
    <t>Presun hmôt pre izolácie tepelné v objektoch výšky nad 6 m do 12 m</t>
  </si>
  <si>
    <t xml:space="preserve"> 6315145010</t>
  </si>
  <si>
    <t xml:space="preserve">Izolácie podkroví,drevostavieb(1200x600mm), ORSTROP hr.50mm - ORSIL alebo ekvivalent </t>
  </si>
  <si>
    <t xml:space="preserve"> 6315145090</t>
  </si>
  <si>
    <t xml:space="preserve">Izolácie podkroví,drevostavieb(1200x600mm), ORSTROP hr.180mm - ORSIL alebo ekvivalent </t>
  </si>
  <si>
    <t>S/S20</t>
  </si>
  <si>
    <t xml:space="preserve"> 2837640000</t>
  </si>
  <si>
    <t>Polystyrén ESP-F hr.5 cm</t>
  </si>
  <si>
    <t>721/A 1</t>
  </si>
  <si>
    <t xml:space="preserve"> 721171109</t>
  </si>
  <si>
    <t>Potrubie z novodurových rúr TPD 5-177-67 odpadové hrdlové D 160x3</t>
  </si>
  <si>
    <t xml:space="preserve"> 721173205</t>
  </si>
  <si>
    <t>Potrubie z novodurových rúr TPD 5-177-67 pripájacie D 50x1,8</t>
  </si>
  <si>
    <t xml:space="preserve"> 721194105</t>
  </si>
  <si>
    <t>Zriadenie prípojky na potrubí vyvedenie a upevnenie odpadových výpustiek D 50x1,8</t>
  </si>
  <si>
    <t xml:space="preserve"> 721194109</t>
  </si>
  <si>
    <t>Zriadenie prípojky na potrubí vyvedenie a upevnenie odpadových výpustiek D 110x2,3</t>
  </si>
  <si>
    <t xml:space="preserve"> 721242115</t>
  </si>
  <si>
    <t>Lapač strešných splavenín liatinový - zo šedej liatiny DN 100</t>
  </si>
  <si>
    <t xml:space="preserve"> 721273145</t>
  </si>
  <si>
    <t>Ventilačná hlavica novodurová TP 05-002.10.-68 D 110/600</t>
  </si>
  <si>
    <t xml:space="preserve"> 721290111</t>
  </si>
  <si>
    <t>Ostatné - skúška tesnosti kanalizácie v objektoch vodou do DN 125</t>
  </si>
  <si>
    <t xml:space="preserve"> 998721202</t>
  </si>
  <si>
    <t>Presun hmôt pre vnútornú kanalizáciu v objektoch výšky nad 6 do 12 m</t>
  </si>
  <si>
    <t>721/A 2</t>
  </si>
  <si>
    <t xml:space="preserve"> 722171211</t>
  </si>
  <si>
    <t>Potrubie z plastických hmôt z PE rúrok TPD 71-6571  rad stredne ťažký z rPE D 20/2,0</t>
  </si>
  <si>
    <t xml:space="preserve"> 722181111</t>
  </si>
  <si>
    <t>Ochrana potrubia plstenými pásmi do DN 20</t>
  </si>
  <si>
    <t xml:space="preserve"> 722190401</t>
  </si>
  <si>
    <t>Vyvedenie a upevnenie výpustky   DN 15</t>
  </si>
  <si>
    <t xml:space="preserve"> 722220111</t>
  </si>
  <si>
    <t>Montáž armatúry závitovej s jedným závitom,nástenka pre výtokový ventil G 1/2</t>
  </si>
  <si>
    <t xml:space="preserve"> 722220121</t>
  </si>
  <si>
    <t>Montáž armatúry závitovej s jedným závitom,nástenka pre batériu G 1/2</t>
  </si>
  <si>
    <t>pár</t>
  </si>
  <si>
    <t xml:space="preserve"> 722239103</t>
  </si>
  <si>
    <t>Montáž ventilu priameho,spätného,pod omietku,poistného,redukčného,šikmého G 1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</si>
  <si>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</si>
  <si>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</si>
  <si>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</si>
  <si>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</si>
  <si>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998722202</t>
  </si>
  <si>
    <t>Presun hmôt pre vnútorný vodovod v objektoch  výšky nad 6 do 12 m</t>
  </si>
  <si>
    <t xml:space="preserve"> 2837710200</t>
  </si>
  <si>
    <t>22x6  na izoláciu potrubia</t>
  </si>
  <si>
    <t>M</t>
  </si>
  <si>
    <t>S/S40</t>
  </si>
  <si>
    <t xml:space="preserve"> 4225700300</t>
  </si>
  <si>
    <t>Guľový ventil FF,PN 25 1/2,s páčkou</t>
  </si>
  <si>
    <t>721/A 5</t>
  </si>
  <si>
    <t xml:space="preserve"> 725119305</t>
  </si>
  <si>
    <t>Montáž záchodovej misy kombinovanej</t>
  </si>
  <si>
    <t>sub</t>
  </si>
  <si>
    <t xml:space="preserve"> 725219401</t>
  </si>
  <si>
    <t>Montáž umývadla bez výtokovej armatúry z bieleho diturvitu na skrutky do muriva</t>
  </si>
  <si>
    <t xml:space="preserve"> 725819401</t>
  </si>
  <si>
    <t>Montáž ventilu rohového s pripojovacou rúrkou G 1/2</t>
  </si>
  <si>
    <t xml:space="preserve"> 725829201</t>
  </si>
  <si>
    <t>Montáž batérie umývadlovej a drezovej nástennej chromovanej</t>
  </si>
  <si>
    <t xml:space="preserve"> 725869101</t>
  </si>
  <si>
    <t>Montáž zápachovej uzávierky pre zariaďovacie predmety,umývadlová   do D 40</t>
  </si>
  <si>
    <t xml:space="preserve"> 998725202</t>
  </si>
  <si>
    <t>Presun hmôt pre zariaďovacie predmety v objektoch výšky nad 6 do 12 m</t>
  </si>
  <si>
    <t xml:space="preserve"> 725110001</t>
  </si>
  <si>
    <t>Montáž a dodávka pisoáru</t>
  </si>
  <si>
    <t>S/S50</t>
  </si>
  <si>
    <t xml:space="preserve"> 5514109000</t>
  </si>
  <si>
    <t>Ventil rohový mosadzný T 65 1/2 s rúrkou a ružicou</t>
  </si>
  <si>
    <t>kus</t>
  </si>
  <si>
    <t xml:space="preserve"> 5514428600</t>
  </si>
  <si>
    <t>Batéria umyvadlová mosadzná s jedným otvorom TU 8100 V 1/2</t>
  </si>
  <si>
    <t xml:space="preserve"> 5516131100</t>
  </si>
  <si>
    <t>Uzávierka záp. umyv. T 7105 s vent. D 40mm z AKV</t>
  </si>
  <si>
    <t>Kus</t>
  </si>
  <si>
    <t xml:space="preserve"> 6420136570</t>
  </si>
  <si>
    <t>Sanitárna keramika   umývadlo 60cm bez ot.-</t>
  </si>
  <si>
    <t xml:space="preserve"> 6423001200</t>
  </si>
  <si>
    <t>Wc kombi 32196 biele II.A vonkajší rovný odpad</t>
  </si>
  <si>
    <t xml:space="preserve"> 731110002</t>
  </si>
  <si>
    <t>Montáž vykurovania</t>
  </si>
  <si>
    <t>súb</t>
  </si>
  <si>
    <t>731/A 3</t>
  </si>
  <si>
    <t xml:space="preserve"> 733151102</t>
  </si>
  <si>
    <t>Potrubie z medených rúrok mäkkých D 12x1 mm</t>
  </si>
  <si>
    <t xml:space="preserve"> 733191201</t>
  </si>
  <si>
    <t>Tlaková skúška medeného potrubia do D 35 mm</t>
  </si>
  <si>
    <t xml:space="preserve"> 998733203</t>
  </si>
  <si>
    <t>Presun hmôt pre rozvody potrubia v objektoch výšky nad 6 do 24 m</t>
  </si>
  <si>
    <t>731/A 4</t>
  </si>
  <si>
    <t xml:space="preserve"> 734191611</t>
  </si>
  <si>
    <t>Ventil regulačný V 41-111-540 III.  DN   15</t>
  </si>
  <si>
    <t>SUB</t>
  </si>
  <si>
    <t xml:space="preserve"> 998734203</t>
  </si>
  <si>
    <t>Presun hmôt pre armatúry v objektoch výšky nad 6 do 24 m</t>
  </si>
  <si>
    <t>731/A 5</t>
  </si>
  <si>
    <t xml:space="preserve"> 735159220</t>
  </si>
  <si>
    <t>Montáž vykurovacieho telesa panelového dvojradového do 1500mm</t>
  </si>
  <si>
    <t>KUS</t>
  </si>
  <si>
    <t xml:space="preserve"> 735159240</t>
  </si>
  <si>
    <t>Montáž vykurovacieho telesa panelového dvojradového do 2820mm</t>
  </si>
  <si>
    <t xml:space="preserve"> 998735202</t>
  </si>
  <si>
    <t>Presun hmôt pre vykurovacie telesá v objektoch výšky nad 6 do 12 m</t>
  </si>
  <si>
    <t xml:space="preserve"> 4845380350</t>
  </si>
  <si>
    <t>Vykurovacie telesá doskové KORAD alebo ekvivalent  22K 600x0600 AAA</t>
  </si>
  <si>
    <t xml:space="preserve"> 4845380450</t>
  </si>
  <si>
    <t>Vykurovacie telesá doskové KORAD alebo ekvivalent  22K 600x0800 AAA</t>
  </si>
  <si>
    <t xml:space="preserve"> 4845380650</t>
  </si>
  <si>
    <t>Vykurovacie telesá doskové KORAD alebo ekvivalent  22K 600x1200 AAA</t>
  </si>
  <si>
    <t xml:space="preserve"> 4845382200</t>
  </si>
  <si>
    <t>Vykurovacie telesá doskové KORAD alebo ekvivalent 22K 900x2800</t>
  </si>
  <si>
    <t>762/A 1</t>
  </si>
  <si>
    <t xml:space="preserve"> 762311103</t>
  </si>
  <si>
    <t>Montáž kotevných želiez, príložiek, pätiek, ťahadiel, s pripojením k drevenej konštrukcii</t>
  </si>
  <si>
    <t xml:space="preserve"> 762333110</t>
  </si>
  <si>
    <t>Montáž viazaných konštrukcií krovov striech nepravidelného pôdorysu z reziva plochy do 120 cm2</t>
  </si>
  <si>
    <t xml:space="preserve"> 762333120</t>
  </si>
  <si>
    <t>Montáž viazaných konštrukcií krovov striech nepravidelného pôdorysu z reziva plochy 120-224 cm2</t>
  </si>
  <si>
    <t xml:space="preserve"> 762333130</t>
  </si>
  <si>
    <t>Montáž viazaných konštrukcií krovov striech nepravidelného pôdorysu z reziva plochy 224-288 cm2</t>
  </si>
  <si>
    <t xml:space="preserve"> 762341610</t>
  </si>
  <si>
    <t>Montáž debnenia a latovania štítových odkvapových ríms z dosiek hrubých hr. do 32 mm</t>
  </si>
  <si>
    <t xml:space="preserve"> 762342202</t>
  </si>
  <si>
    <t>Montáž debnenia a latovania štítových odkvapových ríms pri vzdialenosti lát do 220 mm</t>
  </si>
  <si>
    <t xml:space="preserve"> 762342210</t>
  </si>
  <si>
    <t>Montáž debnenia a latovania štítových odkvapových ríms - kontralaty rozpon 80-120 cm</t>
  </si>
  <si>
    <t xml:space="preserve"> 762395000</t>
  </si>
  <si>
    <t>Spojovacie a ochranné prostriedky svorky, dosky, klince, pásová oceľ, vruty, impregnácia</t>
  </si>
  <si>
    <t xml:space="preserve"> 762812370</t>
  </si>
  <si>
    <t>Montáž záklopu vrchné na pero a drážku, polodrážku</t>
  </si>
  <si>
    <t xml:space="preserve"> 762895000</t>
  </si>
  <si>
    <t>Spojovacie a ochranné prostriedky klince, svorky, impregnácie</t>
  </si>
  <si>
    <t xml:space="preserve"> 998762202</t>
  </si>
  <si>
    <t>Presun hmôt pre konštrukcie tesárske v objektoch výšky do 12 m</t>
  </si>
  <si>
    <t>762/B 1</t>
  </si>
  <si>
    <t xml:space="preserve"> 762331812</t>
  </si>
  <si>
    <t>Demontáž viazaných konštrukcií krovov so sklonom  do 60 st.  prierez. plochy 120 - 224 cm2   0.014t</t>
  </si>
  <si>
    <t xml:space="preserve"> 5339560000</t>
  </si>
  <si>
    <t>Kotvenie pomúrnice</t>
  </si>
  <si>
    <t>S/S80</t>
  </si>
  <si>
    <t xml:space="preserve"> 6051010200</t>
  </si>
  <si>
    <t>Dosky a fošne neomietané SM/JD akosť I 13-15x60-130</t>
  </si>
  <si>
    <t xml:space="preserve"> 6051590200</t>
  </si>
  <si>
    <t>Hranoly smrekovec akosť I dl 400-650 100x120,140</t>
  </si>
  <si>
    <t xml:space="preserve"> 6051713300</t>
  </si>
  <si>
    <t>Laty BO akosť I do 25cm2 x400-650cm</t>
  </si>
  <si>
    <t xml:space="preserve"> 6119172200</t>
  </si>
  <si>
    <t>Obloženie palubovka smrekovec hr 12 š-60</t>
  </si>
  <si>
    <t>764/A 1</t>
  </si>
  <si>
    <t xml:space="preserve"> 764318200</t>
  </si>
  <si>
    <t>Krytiny z poplastovaného plechu - montáž</t>
  </si>
  <si>
    <t xml:space="preserve"> 764348211</t>
  </si>
  <si>
    <t>Snehové lapače lopatkové dĺžky 500 mm</t>
  </si>
  <si>
    <t xml:space="preserve"> 764359301</t>
  </si>
  <si>
    <t>Montáž žľabov z pozinkovaného Pz plechu, pododkvapových polkruhových rš 250 mm</t>
  </si>
  <si>
    <t xml:space="preserve"> 764359362</t>
  </si>
  <si>
    <t>Montáž žľabov z Pz plechu, pododkvapových - čelo polkruhové pre žľab rš 330 mm</t>
  </si>
  <si>
    <t xml:space="preserve"> 764410241</t>
  </si>
  <si>
    <t>Montáž oplechovania parapetov z pozinkovaného Pz plechu vrátane rohov rš 250 mm</t>
  </si>
  <si>
    <t xml:space="preserve"> 764456202</t>
  </si>
  <si>
    <t>Montáž odpadovej rúry z pozinkovaného Pz plechu kruhové s prienerom 100 mm</t>
  </si>
  <si>
    <t xml:space="preserve"> 764456212</t>
  </si>
  <si>
    <t>Montáž odpadového kolena z pozinkovaného Pz plechu horné kruhové s priemerom 100 mm</t>
  </si>
  <si>
    <t xml:space="preserve"> 764456222</t>
  </si>
  <si>
    <t>Montáž odpadového kolena z pozinkovaného Pz plechu dolné kruhové s priemerom 100 mm</t>
  </si>
  <si>
    <t xml:space="preserve"> 764456232</t>
  </si>
  <si>
    <t>Montáž obímky pre odpadovú rúru s priemerom 100 mm</t>
  </si>
  <si>
    <t>764/A 6</t>
  </si>
  <si>
    <t xml:space="preserve"> 764352300</t>
  </si>
  <si>
    <t>Žľaby pododkvapové polkruhové,farba RR 20,priemer 150 mm</t>
  </si>
  <si>
    <t xml:space="preserve"> 764359221</t>
  </si>
  <si>
    <t>Kotkík žľabový farba RR 20,priemer 100 mm</t>
  </si>
  <si>
    <t xml:space="preserve"> 764454212</t>
  </si>
  <si>
    <t>Odpadové rúry farba RR 20,priemer 100 mm</t>
  </si>
  <si>
    <t>764/A 7</t>
  </si>
  <si>
    <t xml:space="preserve"> 998764202</t>
  </si>
  <si>
    <t>Presun hmôt pre konštrukcie klampiarske v objektoch výšky nad 6 do 12 m</t>
  </si>
  <si>
    <t>764/B 1</t>
  </si>
  <si>
    <t xml:space="preserve"> 764311822</t>
  </si>
  <si>
    <t>Demontáž krytiny hladkej strešnej z tabúľ 2000 x 1000 mm, so sklonom do 30°       0,00732t</t>
  </si>
  <si>
    <t>764/C 1</t>
  </si>
  <si>
    <t xml:space="preserve"> 764393920</t>
  </si>
  <si>
    <t>Ostatné prvky strešné z pozinkovaného Pz plechu hrebeň strechy so sklonom do 30° rš 330 mm</t>
  </si>
  <si>
    <t xml:space="preserve"> 764410960</t>
  </si>
  <si>
    <t>Oplechovanie parapetov z pozinkovaného Pz plechu rš 400 mm</t>
  </si>
  <si>
    <t xml:space="preserve"> 138001</t>
  </si>
  <si>
    <t>Odpadové koleno</t>
  </si>
  <si>
    <t xml:space="preserve"> 138002</t>
  </si>
  <si>
    <t>Objímka na odpadovú rúru DN 100</t>
  </si>
  <si>
    <t xml:space="preserve"> 764352301</t>
  </si>
  <si>
    <t>Háky poplastované pre žľaby</t>
  </si>
  <si>
    <t xml:space="preserve"> 1388001400</t>
  </si>
  <si>
    <t>Poplastovaný plech farba antracit</t>
  </si>
  <si>
    <t>765/A 1</t>
  </si>
  <si>
    <t xml:space="preserve"> 765901301</t>
  </si>
  <si>
    <t>Prekrytie strechy fóliou  Univer. 140 gr/m2</t>
  </si>
  <si>
    <t xml:space="preserve"> 998765202</t>
  </si>
  <si>
    <t>Presun hmôt pre tvrdé krytiny v objektoch výšky nad 6 do 12 m</t>
  </si>
  <si>
    <t>766/A 1</t>
  </si>
  <si>
    <t xml:space="preserve"> 766661512</t>
  </si>
  <si>
    <t>Montáž dverového krídla kompletiz.otváravého z tvrdého dreva s polodrážkou,jednokrídlové</t>
  </si>
  <si>
    <t xml:space="preserve"> 766661532</t>
  </si>
  <si>
    <t>Montáž dverového krídla kompletiz.otváravého z tvrdého dreva s polodrážkou,dvojkrídlové</t>
  </si>
  <si>
    <t xml:space="preserve"> 766694113</t>
  </si>
  <si>
    <t>Montáž parapetnej dosky drevenej šírky do 300 mm, dĺžky 1600-2600 mm</t>
  </si>
  <si>
    <t xml:space="preserve"> 766701111</t>
  </si>
  <si>
    <t>Montáž zárubní rámových pre dvere jednokrídlové rozmeru 600x1970 mm</t>
  </si>
  <si>
    <t xml:space="preserve"> 766701113</t>
  </si>
  <si>
    <t>Montáž zárubní rámových pre dvere jednokrídlové rozmeru 800x1970 mm</t>
  </si>
  <si>
    <t xml:space="preserve"> 766701122</t>
  </si>
  <si>
    <t>Montáž zárubní rámových pre dvere dvojkrídlové rozmeru 1450x1970 mm</t>
  </si>
  <si>
    <t xml:space="preserve"> 998766202</t>
  </si>
  <si>
    <t>Presun hmot pre konštrukcie stolárske v objektoch výšky nad 6 do 12 m</t>
  </si>
  <si>
    <t xml:space="preserve"> 611030</t>
  </si>
  <si>
    <t>Parapetná doska š. 25 cm</t>
  </si>
  <si>
    <t xml:space="preserve"> 6116058500</t>
  </si>
  <si>
    <t>Dvere vnútorné hladké dvojkrídlové zasklené z 1/3 168x197 prefa</t>
  </si>
  <si>
    <t xml:space="preserve"> 6116171100</t>
  </si>
  <si>
    <t>Dvere vnútorné hladké dýhované jednokrídlové plné MH 60x197 prefa</t>
  </si>
  <si>
    <t xml:space="preserve"> 6116173100</t>
  </si>
  <si>
    <t>Dvere vnútorné hladké dýhované jednokrídlové plné MH 80x197 prefa</t>
  </si>
  <si>
    <t xml:space="preserve"> 6117103020</t>
  </si>
  <si>
    <t xml:space="preserve">Zárubňa dýhovaná, obložková, dub/buk, do hr. múru 120 mm      APEX  BB alebo ekvivalent </t>
  </si>
  <si>
    <t xml:space="preserve"> 6117103030</t>
  </si>
  <si>
    <t xml:space="preserve">Zárubňa dýhovaná, obložková, dub/buk, do hr. múru 220 mm      APEX  BB alebo ekvivalent </t>
  </si>
  <si>
    <t>767/A 3</t>
  </si>
  <si>
    <t xml:space="preserve"> 998767202</t>
  </si>
  <si>
    <t>Presun hmôt pre kovové stavebné doplnkové konštrukcie v objektoch výšky nad 6 do 12 m</t>
  </si>
  <si>
    <t xml:space="preserve"> 611104</t>
  </si>
  <si>
    <t>Dodávka vonkajších dverí</t>
  </si>
  <si>
    <t xml:space="preserve"> 611414</t>
  </si>
  <si>
    <t>Dodávka plastových okien farba antracit</t>
  </si>
  <si>
    <t xml:space="preserve"> 767010001</t>
  </si>
  <si>
    <t>Montáž okien</t>
  </si>
  <si>
    <t xml:space="preserve"> 767010002</t>
  </si>
  <si>
    <t>Montáž vonkajších dverí</t>
  </si>
  <si>
    <t xml:space="preserve"> 767010003</t>
  </si>
  <si>
    <t>Montáž a dodávka zábradlia</t>
  </si>
  <si>
    <t xml:space="preserve"> 767010004</t>
  </si>
  <si>
    <t>Podkrovné schody sklápacie montáž a dodávka</t>
  </si>
  <si>
    <t>771/A 1</t>
  </si>
  <si>
    <t xml:space="preserve"> 771411014</t>
  </si>
  <si>
    <t>Montáž soklíkov z obkladačiek pórovinových, alebo opakných rovných veľ. 200x100 mm</t>
  </si>
  <si>
    <t xml:space="preserve"> 771575109</t>
  </si>
  <si>
    <t>Montáž podláh z dlaždíc keram. ukladanie do tmelu bez povrch. úpravy alebo glaz. hladkých 300x300 mm</t>
  </si>
  <si>
    <t xml:space="preserve"> 771579792</t>
  </si>
  <si>
    <t>Príplatok k cene za podlahy v obmedzenom priestore</t>
  </si>
  <si>
    <t xml:space="preserve"> 998771202</t>
  </si>
  <si>
    <t>Presun hmôt pre podlahy z dlaždíc v objektoch výšky nad 6 do 12 m</t>
  </si>
  <si>
    <t>S/S70</t>
  </si>
  <si>
    <t xml:space="preserve"> 5976412100</t>
  </si>
  <si>
    <t>Dlaždice keramické s hladkým povrchom líca úprava 1 A 300x300x10 1 Ia</t>
  </si>
  <si>
    <t xml:space="preserve"> 5976600100</t>
  </si>
  <si>
    <t>Obkladačky keramické glazované jednofarebné reliefne B 200x100 tr.oteruvzdornosti I IIa</t>
  </si>
  <si>
    <t>773/A 2</t>
  </si>
  <si>
    <t xml:space="preserve"> 777245433</t>
  </si>
  <si>
    <t>Podlahy Vinylová montáž a dodávka - klik systém</t>
  </si>
  <si>
    <t xml:space="preserve"> 998777202</t>
  </si>
  <si>
    <t>Presun hmôt pre podlahy syntetické v objektoch výšky nad 6 do 12 m</t>
  </si>
  <si>
    <t>771/A 2</t>
  </si>
  <si>
    <t xml:space="preserve"> 781415015</t>
  </si>
  <si>
    <t>Montáž obkladov vnútorných stien kladených do tmelu pravouhlých 300 x 150 mm</t>
  </si>
  <si>
    <t xml:space="preserve"> 781419701</t>
  </si>
  <si>
    <t>Príplatok k cene za obklady v obmedzenom priestore</t>
  </si>
  <si>
    <t xml:space="preserve"> 998781202</t>
  </si>
  <si>
    <t>Presun hmôt pre obklady keramické v objektoch výšky nad  6 do 12 m</t>
  </si>
  <si>
    <t xml:space="preserve"> 5978167100</t>
  </si>
  <si>
    <t>Obkladačky pórovinové jednofarebné hladké glazúra špeciálna A 200x100 IIa</t>
  </si>
  <si>
    <t>783/A 1</t>
  </si>
  <si>
    <t xml:space="preserve"> 783784303</t>
  </si>
  <si>
    <t xml:space="preserve">Nátery tesárskych konštrukcií povrchová impregnácia Pyromanom alebo ekvivalent </t>
  </si>
  <si>
    <t xml:space="preserve"> 783894212</t>
  </si>
  <si>
    <t>Náter farbami ekologickými riediteľnými vodou vnútorným bielym stropov dvojnásobný</t>
  </si>
  <si>
    <t>784/A 1</t>
  </si>
  <si>
    <t xml:space="preserve"> 784452371</t>
  </si>
  <si>
    <t>Maľby z maliarskych zmesí tekutých Primalex alebo ekvivalent , jednofarebné dvojnásobné v miestn. výšky do 3,80 m</t>
  </si>
  <si>
    <t>921/M21</t>
  </si>
  <si>
    <t xml:space="preserve"> 210010032</t>
  </si>
  <si>
    <t>Rúrka elektroinšt. ohybná kovová Kopex, uložená voľne alebo pod omietkou typ 2416, 16 mm</t>
  </si>
  <si>
    <t xml:space="preserve"> 210010033</t>
  </si>
  <si>
    <t>Rúrka elektroinšt. ohybná kovová, Kopex, uložená voľne alebo pod omietkou typ 2423, 23 mm</t>
  </si>
  <si>
    <t xml:space="preserve"> 210010301</t>
  </si>
  <si>
    <t>Škatuľa prístrojová bez zapojenia (1901, KP 68, KZ 3)</t>
  </si>
  <si>
    <t xml:space="preserve"> 210010311</t>
  </si>
  <si>
    <t>Škatuľa odbočná s viečkom, bez zapojenia (1902, KO 68) kruhová</t>
  </si>
  <si>
    <t xml:space="preserve"> 210010313</t>
  </si>
  <si>
    <t>Škatuľa odbočná s viečkom, bez zapojenia (KO 125) štvorcová</t>
  </si>
  <si>
    <t xml:space="preserve"> 210010321</t>
  </si>
  <si>
    <t>Škatuľa odbočná s viečkom, svorkovnicou vč. zapojenia (1903, KR 68) kruhová</t>
  </si>
  <si>
    <t xml:space="preserve"> 210110041</t>
  </si>
  <si>
    <t>Spínač polozapustený a zapustený vč.zapojenia jednopólový - radenie 1</t>
  </si>
  <si>
    <t xml:space="preserve"> 210111012</t>
  </si>
  <si>
    <t>Domová zásuvka polozapustená alebo zapustená, 10/16 A 250 V 2P + Z 2 x zapojenie</t>
  </si>
  <si>
    <t xml:space="preserve"> 210201003</t>
  </si>
  <si>
    <t>Svietidlo žiarivkové - typ 231 26 01- 40 W, stropné holé</t>
  </si>
  <si>
    <t xml:space="preserve"> 210220021</t>
  </si>
  <si>
    <t>Uzemňovacie vedenie v zemi včít. svoriek,prepojenia, izolácie spojov FeZn do 120 mm2</t>
  </si>
  <si>
    <t xml:space="preserve"> 210800101</t>
  </si>
  <si>
    <t>Kábel uložený pod omietkou CYKY 2 x 1,5</t>
  </si>
  <si>
    <t xml:space="preserve"> 210800105</t>
  </si>
  <si>
    <t>Kábel uložený pod omietkou CYKY 3 x 1,5</t>
  </si>
  <si>
    <t>922/M22</t>
  </si>
  <si>
    <t xml:space="preserve"> 220010001</t>
  </si>
  <si>
    <t>Slaboprúdové inštalácie</t>
  </si>
  <si>
    <t xml:space="preserve"> 3480187200</t>
  </si>
  <si>
    <t>Svietidlo žiarivkové stropné 1x26 W</t>
  </si>
  <si>
    <t xml:space="preserve"> 354410010</t>
  </si>
  <si>
    <t>Uzemňovacia doska</t>
  </si>
  <si>
    <t>P/PE</t>
  </si>
  <si>
    <t xml:space="preserve"> HZS001</t>
  </si>
  <si>
    <t>Revízie</t>
  </si>
  <si>
    <t>hod</t>
  </si>
  <si>
    <t>S/S30</t>
  </si>
  <si>
    <t xml:space="preserve"> 3410103000</t>
  </si>
  <si>
    <t>Kábel silový medený CYKY  2Ax01,5</t>
  </si>
  <si>
    <t xml:space="preserve"> 3410104300</t>
  </si>
  <si>
    <t>Kábel silový medený CYKY  3Ax01,5</t>
  </si>
  <si>
    <t xml:space="preserve"> 3410106300</t>
  </si>
  <si>
    <t>Kábel nehorľavý 3Cx01,5</t>
  </si>
  <si>
    <t xml:space="preserve"> 3450201270</t>
  </si>
  <si>
    <t>Spínač 1    3553-01289 B1    lesklá biela</t>
  </si>
  <si>
    <t xml:space="preserve"> 3450359300</t>
  </si>
  <si>
    <t>Zásuvka Z 1221 B1 dvoj.,polzap</t>
  </si>
  <si>
    <t xml:space="preserve"> 3450715900</t>
  </si>
  <si>
    <t>Trubka kopex 3316</t>
  </si>
  <si>
    <t xml:space="preserve"> 3450716000</t>
  </si>
  <si>
    <t>Trubka kopex 3323</t>
  </si>
  <si>
    <t xml:space="preserve"> 3450906510</t>
  </si>
  <si>
    <t>Krabica  KU 68-1901</t>
  </si>
  <si>
    <t xml:space="preserve"> 3450907010</t>
  </si>
  <si>
    <t>Krabica  KU 68-1902</t>
  </si>
  <si>
    <t xml:space="preserve"> 3450907510</t>
  </si>
  <si>
    <t>Krabica  KU 68-1903</t>
  </si>
  <si>
    <t xml:space="preserve"> 3450913000</t>
  </si>
  <si>
    <t>Krabica  KO-125</t>
  </si>
  <si>
    <t xml:space="preserve"> 3470314100</t>
  </si>
  <si>
    <t xml:space="preserve">Trubica TL/D36/827 Super 80 alebo ekvivalent </t>
  </si>
  <si>
    <t xml:space="preserve"> 3544112000</t>
  </si>
  <si>
    <t>Páska uzemňovacia 30x4 mm</t>
  </si>
  <si>
    <t>kg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</si>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</sst>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>
      <selection activeCell="A13" sqref="A13:XFD23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14317'!I310-Rekapitulácia!D7</f>
        <v>0</v>
      </c>
      <c r="C7" s="69">
        <f>'Kryci_list 14317'!J26</f>
        <v>0</v>
      </c>
      <c r="D7" s="69">
        <v>0</v>
      </c>
      <c r="E7" s="69">
        <f>'Kryci_list 14317'!J17</f>
        <v>0</v>
      </c>
      <c r="F7" s="69">
        <v>0</v>
      </c>
      <c r="G7" s="69">
        <f>B7+C7+D7+E7+F7</f>
        <v>0</v>
      </c>
      <c r="K7">
        <f>'SO 14317'!K310</f>
        <v>0</v>
      </c>
      <c r="Q7">
        <v>30.126000000000001</v>
      </c>
    </row>
    <row r="8" spans="1:26" x14ac:dyDescent="0.25">
      <c r="A8" s="187" t="s">
        <v>587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588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589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590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0"/>
      <c r="B14" s="184"/>
      <c r="C14" s="184"/>
      <c r="D14" s="184"/>
      <c r="E14" s="184"/>
      <c r="F14" s="184"/>
      <c r="G14" s="184"/>
    </row>
    <row r="15" spans="1:26" x14ac:dyDescent="0.25">
      <c r="A15" s="10"/>
      <c r="B15" s="184"/>
      <c r="C15" s="184"/>
      <c r="D15" s="184"/>
      <c r="E15" s="184"/>
      <c r="F15" s="184"/>
      <c r="G15" s="184"/>
    </row>
    <row r="16" spans="1:26" x14ac:dyDescent="0.25">
      <c r="A16" s="10"/>
      <c r="B16" s="184"/>
      <c r="C16" s="184"/>
      <c r="D16" s="184"/>
      <c r="E16" s="184"/>
      <c r="F16" s="184"/>
      <c r="G16" s="184"/>
    </row>
    <row r="17" spans="1:7" x14ac:dyDescent="0.25">
      <c r="A17" s="10"/>
      <c r="B17" s="184"/>
      <c r="C17" s="184"/>
      <c r="D17" s="184"/>
      <c r="E17" s="184"/>
      <c r="F17" s="184"/>
      <c r="G17" s="184"/>
    </row>
    <row r="18" spans="1:7" x14ac:dyDescent="0.25">
      <c r="A18" s="10"/>
      <c r="B18" s="184"/>
      <c r="C18" s="184"/>
      <c r="D18" s="184"/>
      <c r="E18" s="184"/>
      <c r="F18" s="184"/>
      <c r="G18" s="184"/>
    </row>
    <row r="19" spans="1:7" x14ac:dyDescent="0.25">
      <c r="A19" s="10"/>
      <c r="B19" s="184"/>
      <c r="C19" s="184"/>
      <c r="D19" s="184"/>
      <c r="E19" s="184"/>
      <c r="F19" s="184"/>
      <c r="G19" s="184"/>
    </row>
    <row r="20" spans="1:7" x14ac:dyDescent="0.25">
      <c r="A20" s="10"/>
      <c r="B20" s="184"/>
      <c r="C20" s="184"/>
      <c r="D20" s="184"/>
      <c r="E20" s="184"/>
      <c r="F20" s="184"/>
      <c r="G20" s="184"/>
    </row>
    <row r="21" spans="1:7" x14ac:dyDescent="0.25">
      <c r="A21" s="10"/>
      <c r="B21" s="184"/>
      <c r="C21" s="184"/>
      <c r="D21" s="184"/>
      <c r="E21" s="184"/>
      <c r="F21" s="184"/>
      <c r="G21" s="184"/>
    </row>
    <row r="22" spans="1:7" x14ac:dyDescent="0.25">
      <c r="A22" s="10"/>
      <c r="B22" s="184"/>
      <c r="C22" s="184"/>
      <c r="D22" s="184"/>
      <c r="E22" s="184"/>
      <c r="F22" s="184"/>
      <c r="G22" s="184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A36" s="1"/>
      <c r="B36" s="143"/>
      <c r="C36" s="143"/>
      <c r="D36" s="143"/>
      <c r="E36" s="143"/>
      <c r="F36" s="143"/>
      <c r="G36" s="143"/>
    </row>
    <row r="37" spans="1:7" x14ac:dyDescent="0.25">
      <c r="A37" s="1"/>
      <c r="B37" s="143"/>
      <c r="C37" s="143"/>
      <c r="D37" s="143"/>
      <c r="E37" s="143"/>
      <c r="F37" s="143"/>
      <c r="G37" s="143"/>
    </row>
    <row r="38" spans="1:7" x14ac:dyDescent="0.25">
      <c r="A38" s="1"/>
      <c r="B38" s="143"/>
      <c r="C38" s="143"/>
      <c r="D38" s="143"/>
      <c r="E38" s="143"/>
      <c r="F38" s="143"/>
      <c r="G38" s="143"/>
    </row>
    <row r="39" spans="1:7" x14ac:dyDescent="0.25">
      <c r="A39" s="1"/>
      <c r="B39" s="143"/>
      <c r="C39" s="143"/>
      <c r="D39" s="143"/>
      <c r="E39" s="143"/>
      <c r="F39" s="143"/>
      <c r="G39" s="143"/>
    </row>
    <row r="40" spans="1:7" x14ac:dyDescent="0.25">
      <c r="B40" s="182"/>
      <c r="C40" s="182"/>
      <c r="D40" s="182"/>
      <c r="E40" s="182"/>
      <c r="F40" s="182"/>
      <c r="G40" s="182"/>
    </row>
    <row r="41" spans="1:7" x14ac:dyDescent="0.25">
      <c r="B41" s="182"/>
      <c r="C41" s="182"/>
      <c r="D41" s="182"/>
      <c r="E41" s="182"/>
      <c r="F41" s="182"/>
      <c r="G41" s="182"/>
    </row>
    <row r="42" spans="1:7" x14ac:dyDescent="0.25">
      <c r="B42" s="182"/>
      <c r="C42" s="182"/>
      <c r="D42" s="182"/>
      <c r="E42" s="182"/>
      <c r="F42" s="182"/>
      <c r="G42" s="182"/>
    </row>
    <row r="43" spans="1:7" x14ac:dyDescent="0.25">
      <c r="B43" s="182"/>
      <c r="C43" s="182"/>
      <c r="D43" s="182"/>
      <c r="E43" s="182"/>
      <c r="F43" s="182"/>
      <c r="G43" s="182"/>
    </row>
    <row r="44" spans="1:7" x14ac:dyDescent="0.25">
      <c r="B44" s="182"/>
      <c r="C44" s="182"/>
      <c r="D44" s="182"/>
      <c r="E44" s="182"/>
      <c r="F44" s="182"/>
      <c r="G44" s="182"/>
    </row>
    <row r="45" spans="1:7" x14ac:dyDescent="0.25">
      <c r="B45" s="182"/>
      <c r="C45" s="182"/>
      <c r="D45" s="182"/>
      <c r="E45" s="182"/>
      <c r="F45" s="182"/>
      <c r="G45" s="182"/>
    </row>
    <row r="46" spans="1:7" x14ac:dyDescent="0.25">
      <c r="B46" s="182"/>
      <c r="C46" s="182"/>
      <c r="D46" s="182"/>
      <c r="E46" s="182"/>
      <c r="F46" s="182"/>
      <c r="G46" s="182"/>
    </row>
    <row r="47" spans="1:7" x14ac:dyDescent="0.25">
      <c r="B47" s="182"/>
      <c r="C47" s="182"/>
      <c r="D47" s="182"/>
      <c r="E47" s="182"/>
      <c r="F47" s="182"/>
      <c r="G47" s="182"/>
    </row>
    <row r="48" spans="1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  <row r="90" spans="2:7" x14ac:dyDescent="0.25">
      <c r="B90" s="182"/>
      <c r="C90" s="182"/>
      <c r="D90" s="182"/>
      <c r="E90" s="182"/>
      <c r="F90" s="182"/>
      <c r="G90" s="182"/>
    </row>
    <row r="91" spans="2:7" x14ac:dyDescent="0.25">
      <c r="B91" s="182"/>
      <c r="C91" s="182"/>
      <c r="D91" s="182"/>
      <c r="E91" s="182"/>
      <c r="F91" s="182"/>
      <c r="G91" s="182"/>
    </row>
    <row r="92" spans="2:7" x14ac:dyDescent="0.25">
      <c r="B92" s="182"/>
      <c r="C92" s="182"/>
      <c r="D92" s="182"/>
      <c r="E92" s="182"/>
      <c r="F92" s="182"/>
      <c r="G92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591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14317'!D16</f>
        <v>0</v>
      </c>
      <c r="E16" s="89">
        <f>'Kryci_list 14317'!E16</f>
        <v>0</v>
      </c>
      <c r="F16" s="98">
        <f>'Kryci_list 14317'!F16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14317'!D17</f>
        <v>0</v>
      </c>
      <c r="E17" s="68">
        <f>'Kryci_list 14317'!E17</f>
        <v>0</v>
      </c>
      <c r="F17" s="73">
        <f>'Kryci_list 14317'!F17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14317'!D18</f>
        <v>0</v>
      </c>
      <c r="E18" s="69">
        <f>'Kryci_list 14317'!E18</f>
        <v>0</v>
      </c>
      <c r="F18" s="74">
        <f>'Kryci_list 14317'!F18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14317'!F22</f>
        <v>0</v>
      </c>
      <c r="G22" s="52">
        <v>16</v>
      </c>
      <c r="H22" s="107" t="s">
        <v>50</v>
      </c>
      <c r="I22" s="121"/>
      <c r="J22" s="118">
        <f>'Kryci_list 14317'!J22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14317'!F23</f>
        <v>0</v>
      </c>
      <c r="G23" s="53">
        <v>17</v>
      </c>
      <c r="H23" s="108" t="s">
        <v>51</v>
      </c>
      <c r="I23" s="121"/>
      <c r="J23" s="119">
        <f>'Kryci_list 14317'!J23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14317'!F24</f>
        <v>0</v>
      </c>
      <c r="G24" s="53">
        <v>18</v>
      </c>
      <c r="H24" s="108" t="s">
        <v>52</v>
      </c>
      <c r="I24" s="121"/>
      <c r="J24" s="119">
        <f>'Kryci_list 14317'!J24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14317'!B18</f>
        <v>0</v>
      </c>
      <c r="E16" s="89">
        <f>'Rekap 14317'!C18</f>
        <v>0</v>
      </c>
      <c r="F16" s="98">
        <f>'Rekap 14317'!D18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14317'!B41</f>
        <v>0</v>
      </c>
      <c r="E17" s="68">
        <f>'Rekap 14317'!C41</f>
        <v>0</v>
      </c>
      <c r="F17" s="73">
        <f>'Rekap 14317'!D41</f>
        <v>0</v>
      </c>
      <c r="G17" s="53">
        <v>7</v>
      </c>
      <c r="H17" s="108" t="s">
        <v>34</v>
      </c>
      <c r="I17" s="121"/>
      <c r="J17" s="119">
        <f>'SO 14317'!Z310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>
        <f>'Rekap 14317'!B45</f>
        <v>0</v>
      </c>
      <c r="E18" s="69">
        <f>'Rekap 14317'!C45</f>
        <v>0</v>
      </c>
      <c r="F18" s="74">
        <f>'Rekap 14317'!D45</f>
        <v>0</v>
      </c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14317'!K9:'SO 14317'!K309)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14317'!K9:'SO 14317'!K309)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14317'!L19</f>
        <v>0</v>
      </c>
      <c r="C11" s="151">
        <f>'SO 14317'!M19</f>
        <v>0</v>
      </c>
      <c r="D11" s="151">
        <f>'SO 14317'!I19</f>
        <v>0</v>
      </c>
      <c r="E11" s="152">
        <f>'SO 14317'!P19</f>
        <v>1.67</v>
      </c>
      <c r="F11" s="152">
        <f>'SO 14317'!S19</f>
        <v>3.69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14317'!L25</f>
        <v>0</v>
      </c>
      <c r="C12" s="151">
        <f>'SO 14317'!M25</f>
        <v>0</v>
      </c>
      <c r="D12" s="151">
        <f>'SO 14317'!I25</f>
        <v>0</v>
      </c>
      <c r="E12" s="152">
        <f>'SO 14317'!P25</f>
        <v>6.66</v>
      </c>
      <c r="F12" s="152">
        <f>'SO 14317'!S25</f>
        <v>52.91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14317'!L30</f>
        <v>0</v>
      </c>
      <c r="C13" s="151">
        <f>'SO 14317'!M30</f>
        <v>0</v>
      </c>
      <c r="D13" s="151">
        <f>'SO 14317'!I30</f>
        <v>0</v>
      </c>
      <c r="E13" s="152">
        <f>'SO 14317'!P30</f>
        <v>0.12</v>
      </c>
      <c r="F13" s="152">
        <f>'SO 14317'!S30</f>
        <v>3.56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14317'!L38</f>
        <v>0</v>
      </c>
      <c r="C14" s="151">
        <f>'SO 14317'!M38</f>
        <v>0</v>
      </c>
      <c r="D14" s="151">
        <f>'SO 14317'!I38</f>
        <v>0</v>
      </c>
      <c r="E14" s="152">
        <f>'SO 14317'!P38</f>
        <v>3.28</v>
      </c>
      <c r="F14" s="152">
        <f>'SO 14317'!S38</f>
        <v>5.04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14317'!L57</f>
        <v>0</v>
      </c>
      <c r="C15" s="151">
        <f>'SO 14317'!M57</f>
        <v>0</v>
      </c>
      <c r="D15" s="151">
        <f>'SO 14317'!I57</f>
        <v>0</v>
      </c>
      <c r="E15" s="152">
        <f>'SO 14317'!P57</f>
        <v>3.64</v>
      </c>
      <c r="F15" s="152">
        <f>'SO 14317'!S57</f>
        <v>41.6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70</v>
      </c>
      <c r="B16" s="151">
        <f>'SO 14317'!L73</f>
        <v>0</v>
      </c>
      <c r="C16" s="151">
        <f>'SO 14317'!M73</f>
        <v>0</v>
      </c>
      <c r="D16" s="151">
        <f>'SO 14317'!I73</f>
        <v>0</v>
      </c>
      <c r="E16" s="152">
        <f>'SO 14317'!P73</f>
        <v>0.05</v>
      </c>
      <c r="F16" s="152">
        <f>'SO 14317'!S73</f>
        <v>9.2200000000000006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71</v>
      </c>
      <c r="B17" s="151">
        <f>'SO 14317'!L77</f>
        <v>0</v>
      </c>
      <c r="C17" s="151">
        <f>'SO 14317'!M77</f>
        <v>0</v>
      </c>
      <c r="D17" s="151">
        <f>'SO 14317'!I77</f>
        <v>0</v>
      </c>
      <c r="E17" s="152">
        <f>'SO 14317'!P77</f>
        <v>0</v>
      </c>
      <c r="F17" s="152">
        <f>'SO 14317'!S77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64</v>
      </c>
      <c r="B18" s="153">
        <f>'SO 14317'!L79</f>
        <v>0</v>
      </c>
      <c r="C18" s="153">
        <f>'SO 14317'!M79</f>
        <v>0</v>
      </c>
      <c r="D18" s="153">
        <f>'SO 14317'!I79</f>
        <v>0</v>
      </c>
      <c r="E18" s="154">
        <f>'SO 14317'!P79</f>
        <v>15.42</v>
      </c>
      <c r="F18" s="154">
        <f>'SO 14317'!S79</f>
        <v>116.02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72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73</v>
      </c>
      <c r="B21" s="151">
        <f>'SO 14317'!L88</f>
        <v>0</v>
      </c>
      <c r="C21" s="151">
        <f>'SO 14317'!M88</f>
        <v>0</v>
      </c>
      <c r="D21" s="151">
        <f>'SO 14317'!I88</f>
        <v>0</v>
      </c>
      <c r="E21" s="152">
        <f>'SO 14317'!P88</f>
        <v>1</v>
      </c>
      <c r="F21" s="152">
        <f>'SO 14317'!S88</f>
        <v>0.09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74</v>
      </c>
      <c r="B22" s="151">
        <f>'SO 14317'!L94</f>
        <v>0</v>
      </c>
      <c r="C22" s="151">
        <f>'SO 14317'!M94</f>
        <v>0</v>
      </c>
      <c r="D22" s="151">
        <f>'SO 14317'!I94</f>
        <v>0</v>
      </c>
      <c r="E22" s="152">
        <f>'SO 14317'!P94</f>
        <v>0</v>
      </c>
      <c r="F22" s="152">
        <f>'SO 14317'!S94</f>
        <v>0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75</v>
      </c>
      <c r="B23" s="151">
        <f>'SO 14317'!L103</f>
        <v>0</v>
      </c>
      <c r="C23" s="151">
        <f>'SO 14317'!M103</f>
        <v>0</v>
      </c>
      <c r="D23" s="151">
        <f>'SO 14317'!I103</f>
        <v>0</v>
      </c>
      <c r="E23" s="152">
        <f>'SO 14317'!P103</f>
        <v>0</v>
      </c>
      <c r="F23" s="152">
        <f>'SO 14317'!S103</f>
        <v>0.14000000000000001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76</v>
      </c>
      <c r="B24" s="151">
        <f>'SO 14317'!L114</f>
        <v>0</v>
      </c>
      <c r="C24" s="151">
        <f>'SO 14317'!M114</f>
        <v>0</v>
      </c>
      <c r="D24" s="151">
        <f>'SO 14317'!I114</f>
        <v>0</v>
      </c>
      <c r="E24" s="152">
        <f>'SO 14317'!P114</f>
        <v>0.03</v>
      </c>
      <c r="F24" s="152">
        <f>'SO 14317'!S114</f>
        <v>0.06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77</v>
      </c>
      <c r="B25" s="151">
        <f>'SO 14317'!L128</f>
        <v>0</v>
      </c>
      <c r="C25" s="151">
        <f>'SO 14317'!M128</f>
        <v>0</v>
      </c>
      <c r="D25" s="151">
        <f>'SO 14317'!I128</f>
        <v>0</v>
      </c>
      <c r="E25" s="152">
        <f>'SO 14317'!P128</f>
        <v>0</v>
      </c>
      <c r="F25" s="152">
        <f>'SO 14317'!S128</f>
        <v>0.03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78</v>
      </c>
      <c r="B26" s="151">
        <f>'SO 14317'!L143</f>
        <v>0</v>
      </c>
      <c r="C26" s="151">
        <f>'SO 14317'!M143</f>
        <v>0</v>
      </c>
      <c r="D26" s="151">
        <f>'SO 14317'!I143</f>
        <v>0</v>
      </c>
      <c r="E26" s="152">
        <f>'SO 14317'!P143</f>
        <v>0.03</v>
      </c>
      <c r="F26" s="152">
        <f>'SO 14317'!S143</f>
        <v>0.09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79</v>
      </c>
      <c r="B27" s="151">
        <f>'SO 14317'!L147</f>
        <v>0</v>
      </c>
      <c r="C27" s="151">
        <f>'SO 14317'!M147</f>
        <v>0</v>
      </c>
      <c r="D27" s="151">
        <f>'SO 14317'!I147</f>
        <v>0</v>
      </c>
      <c r="E27" s="152">
        <f>'SO 14317'!P147</f>
        <v>0</v>
      </c>
      <c r="F27" s="152">
        <f>'SO 14317'!S147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80</v>
      </c>
      <c r="B28" s="151">
        <f>'SO 14317'!L153</f>
        <v>0</v>
      </c>
      <c r="C28" s="151">
        <f>'SO 14317'!M153</f>
        <v>0</v>
      </c>
      <c r="D28" s="151">
        <f>'SO 14317'!I153</f>
        <v>0</v>
      </c>
      <c r="E28" s="152">
        <f>'SO 14317'!P153</f>
        <v>0</v>
      </c>
      <c r="F28" s="152">
        <f>'SO 14317'!S153</f>
        <v>0.04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150" t="s">
        <v>81</v>
      </c>
      <c r="B29" s="151">
        <f>'SO 14317'!L158</f>
        <v>0</v>
      </c>
      <c r="C29" s="151">
        <f>'SO 14317'!M158</f>
        <v>0</v>
      </c>
      <c r="D29" s="151">
        <f>'SO 14317'!I158</f>
        <v>0</v>
      </c>
      <c r="E29" s="152">
        <f>'SO 14317'!P158</f>
        <v>0.01</v>
      </c>
      <c r="F29" s="152">
        <f>'SO 14317'!S158</f>
        <v>7.0000000000000007E-2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50" t="s">
        <v>82</v>
      </c>
      <c r="B30" s="151">
        <f>'SO 14317'!L168</f>
        <v>0</v>
      </c>
      <c r="C30" s="151">
        <f>'SO 14317'!M168</f>
        <v>0</v>
      </c>
      <c r="D30" s="151">
        <f>'SO 14317'!I168</f>
        <v>0</v>
      </c>
      <c r="E30" s="152">
        <f>'SO 14317'!P168</f>
        <v>0.19</v>
      </c>
      <c r="F30" s="152">
        <f>'SO 14317'!S168</f>
        <v>0.41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x14ac:dyDescent="0.25">
      <c r="A31" s="150" t="s">
        <v>83</v>
      </c>
      <c r="B31" s="151">
        <f>'SO 14317'!L188</f>
        <v>0</v>
      </c>
      <c r="C31" s="151">
        <f>'SO 14317'!M188</f>
        <v>0</v>
      </c>
      <c r="D31" s="151">
        <f>'SO 14317'!I188</f>
        <v>0</v>
      </c>
      <c r="E31" s="152">
        <f>'SO 14317'!P188</f>
        <v>1.69</v>
      </c>
      <c r="F31" s="152">
        <f>'SO 14317'!S188</f>
        <v>6.51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x14ac:dyDescent="0.25">
      <c r="A32" s="150" t="s">
        <v>84</v>
      </c>
      <c r="B32" s="151">
        <f>'SO 14317'!L211</f>
        <v>0</v>
      </c>
      <c r="C32" s="151">
        <f>'SO 14317'!M211</f>
        <v>0</v>
      </c>
      <c r="D32" s="151">
        <f>'SO 14317'!I211</f>
        <v>0</v>
      </c>
      <c r="E32" s="152">
        <f>'SO 14317'!P211</f>
        <v>0.03</v>
      </c>
      <c r="F32" s="152">
        <f>'SO 14317'!S211</f>
        <v>4.28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 t="s">
        <v>85</v>
      </c>
      <c r="B33" s="151">
        <f>'SO 14317'!L216</f>
        <v>0</v>
      </c>
      <c r="C33" s="151">
        <f>'SO 14317'!M216</f>
        <v>0</v>
      </c>
      <c r="D33" s="151">
        <f>'SO 14317'!I216</f>
        <v>0</v>
      </c>
      <c r="E33" s="152">
        <f>'SO 14317'!P216</f>
        <v>0</v>
      </c>
      <c r="F33" s="152">
        <f>'SO 14317'!S216</f>
        <v>0.06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x14ac:dyDescent="0.25">
      <c r="A34" s="150" t="s">
        <v>86</v>
      </c>
      <c r="B34" s="151">
        <f>'SO 14317'!L232</f>
        <v>0</v>
      </c>
      <c r="C34" s="151">
        <f>'SO 14317'!M232</f>
        <v>0</v>
      </c>
      <c r="D34" s="151">
        <f>'SO 14317'!I232</f>
        <v>0</v>
      </c>
      <c r="E34" s="152">
        <f>'SO 14317'!P232</f>
        <v>0.08</v>
      </c>
      <c r="F34" s="152">
        <f>'SO 14317'!S232</f>
        <v>0.31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x14ac:dyDescent="0.25">
      <c r="A35" s="150" t="s">
        <v>87</v>
      </c>
      <c r="B35" s="151">
        <f>'SO 14317'!L242</f>
        <v>0</v>
      </c>
      <c r="C35" s="151">
        <f>'SO 14317'!M242</f>
        <v>0</v>
      </c>
      <c r="D35" s="151">
        <f>'SO 14317'!I242</f>
        <v>0</v>
      </c>
      <c r="E35" s="152">
        <f>'SO 14317'!P242</f>
        <v>0</v>
      </c>
      <c r="F35" s="152">
        <f>'SO 14317'!S242</f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x14ac:dyDescent="0.25">
      <c r="A36" s="150" t="s">
        <v>88</v>
      </c>
      <c r="B36" s="151">
        <f>'SO 14317'!L251</f>
        <v>0</v>
      </c>
      <c r="C36" s="151">
        <f>'SO 14317'!M251</f>
        <v>0</v>
      </c>
      <c r="D36" s="151">
        <f>'SO 14317'!I251</f>
        <v>0</v>
      </c>
      <c r="E36" s="152">
        <f>'SO 14317'!P251</f>
        <v>0.05</v>
      </c>
      <c r="F36" s="152">
        <f>'SO 14317'!S251</f>
        <v>2.38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x14ac:dyDescent="0.25">
      <c r="A37" s="150" t="s">
        <v>89</v>
      </c>
      <c r="B37" s="151">
        <f>'SO 14317'!L256</f>
        <v>0</v>
      </c>
      <c r="C37" s="151">
        <f>'SO 14317'!M256</f>
        <v>0</v>
      </c>
      <c r="D37" s="151">
        <f>'SO 14317'!I256</f>
        <v>0</v>
      </c>
      <c r="E37" s="152">
        <f>'SO 14317'!P256</f>
        <v>0.05</v>
      </c>
      <c r="F37" s="152">
        <f>'SO 14317'!S256</f>
        <v>4.91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x14ac:dyDescent="0.25">
      <c r="A38" s="150" t="s">
        <v>90</v>
      </c>
      <c r="B38" s="151">
        <f>'SO 14317'!L263</f>
        <v>0</v>
      </c>
      <c r="C38" s="151">
        <f>'SO 14317'!M263</f>
        <v>0</v>
      </c>
      <c r="D38" s="151">
        <f>'SO 14317'!I263</f>
        <v>0</v>
      </c>
      <c r="E38" s="152">
        <f>'SO 14317'!P263</f>
        <v>0.01</v>
      </c>
      <c r="F38" s="152">
        <f>'SO 14317'!S263</f>
        <v>1.02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x14ac:dyDescent="0.25">
      <c r="A39" s="150" t="s">
        <v>91</v>
      </c>
      <c r="B39" s="151">
        <f>'SO 14317'!L268</f>
        <v>0</v>
      </c>
      <c r="C39" s="151">
        <f>'SO 14317'!M268</f>
        <v>0</v>
      </c>
      <c r="D39" s="151">
        <f>'SO 14317'!I268</f>
        <v>0</v>
      </c>
      <c r="E39" s="152">
        <f>'SO 14317'!P268</f>
        <v>0</v>
      </c>
      <c r="F39" s="152">
        <f>'SO 14317'!S268</f>
        <v>0.44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x14ac:dyDescent="0.25">
      <c r="A40" s="150" t="s">
        <v>92</v>
      </c>
      <c r="B40" s="151">
        <f>'SO 14317'!L272</f>
        <v>0</v>
      </c>
      <c r="C40" s="151">
        <f>'SO 14317'!M272</f>
        <v>0</v>
      </c>
      <c r="D40" s="151">
        <f>'SO 14317'!I272</f>
        <v>0</v>
      </c>
      <c r="E40" s="152">
        <f>'SO 14317'!P272</f>
        <v>0</v>
      </c>
      <c r="F40" s="152">
        <f>'SO 14317'!S272</f>
        <v>0.06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x14ac:dyDescent="0.25">
      <c r="A41" s="2" t="s">
        <v>72</v>
      </c>
      <c r="B41" s="153">
        <f>'SO 14317'!L274</f>
        <v>0</v>
      </c>
      <c r="C41" s="153">
        <f>'SO 14317'!M274</f>
        <v>0</v>
      </c>
      <c r="D41" s="153">
        <f>'SO 14317'!I274</f>
        <v>0</v>
      </c>
      <c r="E41" s="154">
        <f>'SO 14317'!P274</f>
        <v>3.17</v>
      </c>
      <c r="F41" s="154">
        <f>'SO 14317'!S274</f>
        <v>20.9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x14ac:dyDescent="0.25">
      <c r="A42" s="1"/>
      <c r="B42" s="143"/>
      <c r="C42" s="143"/>
      <c r="D42" s="143"/>
      <c r="E42" s="142"/>
      <c r="F42" s="142"/>
    </row>
    <row r="43" spans="1:26" x14ac:dyDescent="0.25">
      <c r="A43" s="2" t="s">
        <v>93</v>
      </c>
      <c r="B43" s="153"/>
      <c r="C43" s="151"/>
      <c r="D43" s="151"/>
      <c r="E43" s="152"/>
      <c r="F43" s="152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spans="1:26" x14ac:dyDescent="0.25">
      <c r="A44" s="150" t="s">
        <v>94</v>
      </c>
      <c r="B44" s="151">
        <f>'SO 14317'!L307</f>
        <v>0</v>
      </c>
      <c r="C44" s="151">
        <f>'SO 14317'!M307</f>
        <v>0</v>
      </c>
      <c r="D44" s="151">
        <f>'SO 14317'!I307</f>
        <v>0</v>
      </c>
      <c r="E44" s="152">
        <f>'SO 14317'!P307</f>
        <v>0</v>
      </c>
      <c r="F44" s="152">
        <f>'SO 14317'!S307</f>
        <v>0.06</v>
      </c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spans="1:26" x14ac:dyDescent="0.25">
      <c r="A45" s="2" t="s">
        <v>93</v>
      </c>
      <c r="B45" s="153">
        <f>'SO 14317'!L309</f>
        <v>0</v>
      </c>
      <c r="C45" s="153">
        <f>'SO 14317'!M309</f>
        <v>0</v>
      </c>
      <c r="D45" s="153">
        <f>'SO 14317'!I309</f>
        <v>0</v>
      </c>
      <c r="E45" s="154">
        <f>'SO 14317'!S309</f>
        <v>0.06</v>
      </c>
      <c r="F45" s="154">
        <f>'SO 14317'!V309</f>
        <v>0</v>
      </c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26" x14ac:dyDescent="0.25">
      <c r="A46" s="1"/>
      <c r="B46" s="143"/>
      <c r="C46" s="143"/>
      <c r="D46" s="143"/>
      <c r="E46" s="142"/>
      <c r="F46" s="142"/>
    </row>
    <row r="47" spans="1:26" x14ac:dyDescent="0.25">
      <c r="A47" s="2" t="s">
        <v>95</v>
      </c>
      <c r="B47" s="153">
        <f>'SO 14317'!L310</f>
        <v>0</v>
      </c>
      <c r="C47" s="153">
        <f>'SO 14317'!M310</f>
        <v>0</v>
      </c>
      <c r="D47" s="153">
        <f>'SO 14317'!I310</f>
        <v>0</v>
      </c>
      <c r="E47" s="154">
        <f>'SO 14317'!S310</f>
        <v>136.97</v>
      </c>
      <c r="F47" s="154">
        <f>'SO 14317'!V310</f>
        <v>0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2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43"/>
      <c r="C57" s="143"/>
      <c r="D57" s="143"/>
      <c r="E57" s="142"/>
      <c r="F57" s="142"/>
    </row>
    <row r="58" spans="1:6" x14ac:dyDescent="0.25">
      <c r="A58" s="1"/>
      <c r="B58" s="143"/>
      <c r="C58" s="143"/>
      <c r="D58" s="143"/>
      <c r="E58" s="142"/>
      <c r="F58" s="142"/>
    </row>
    <row r="59" spans="1:6" x14ac:dyDescent="0.25">
      <c r="A59" s="1"/>
      <c r="B59" s="143"/>
      <c r="C59" s="143"/>
      <c r="D59" s="143"/>
      <c r="E59" s="142"/>
      <c r="F59" s="142"/>
    </row>
    <row r="60" spans="1:6" x14ac:dyDescent="0.25">
      <c r="A60" s="1"/>
      <c r="B60" s="143"/>
      <c r="C60" s="143"/>
      <c r="D60" s="143"/>
      <c r="E60" s="142"/>
      <c r="F60" s="142"/>
    </row>
    <row r="61" spans="1:6" x14ac:dyDescent="0.25">
      <c r="A61" s="1"/>
      <c r="B61" s="143"/>
      <c r="C61" s="143"/>
      <c r="D61" s="143"/>
      <c r="E61" s="142"/>
      <c r="F61" s="142"/>
    </row>
    <row r="62" spans="1:6" x14ac:dyDescent="0.25">
      <c r="A62" s="1"/>
      <c r="B62" s="143"/>
      <c r="C62" s="143"/>
      <c r="D62" s="143"/>
      <c r="E62" s="142"/>
      <c r="F62" s="142"/>
    </row>
    <row r="63" spans="1:6" x14ac:dyDescent="0.25">
      <c r="A63" s="1"/>
      <c r="B63" s="143"/>
      <c r="C63" s="143"/>
      <c r="D63" s="143"/>
      <c r="E63" s="142"/>
      <c r="F63" s="142"/>
    </row>
    <row r="64" spans="1:6" x14ac:dyDescent="0.25">
      <c r="A64" s="1"/>
      <c r="B64" s="143"/>
      <c r="C64" s="143"/>
      <c r="D64" s="143"/>
      <c r="E64" s="142"/>
      <c r="F64" s="142"/>
    </row>
    <row r="65" spans="1:6" x14ac:dyDescent="0.25">
      <c r="A65" s="1"/>
      <c r="B65" s="143"/>
      <c r="C65" s="143"/>
      <c r="D65" s="143"/>
      <c r="E65" s="142"/>
      <c r="F65" s="142"/>
    </row>
    <row r="66" spans="1:6" x14ac:dyDescent="0.25">
      <c r="A66" s="1"/>
      <c r="B66" s="143"/>
      <c r="C66" s="143"/>
      <c r="D66" s="143"/>
      <c r="E66" s="142"/>
      <c r="F66" s="142"/>
    </row>
    <row r="67" spans="1:6" x14ac:dyDescent="0.25">
      <c r="A67" s="1"/>
      <c r="B67" s="143"/>
      <c r="C67" s="143"/>
      <c r="D67" s="143"/>
      <c r="E67" s="142"/>
      <c r="F67" s="142"/>
    </row>
    <row r="68" spans="1:6" x14ac:dyDescent="0.25">
      <c r="A68" s="1"/>
      <c r="B68" s="143"/>
      <c r="C68" s="143"/>
      <c r="D68" s="143"/>
      <c r="E68" s="142"/>
      <c r="F68" s="142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0"/>
  <sheetViews>
    <sheetView tabSelected="1" workbookViewId="0">
      <pane ySplit="8" topLeftCell="A297" activePane="bottomLeft" state="frozen"/>
      <selection pane="bottomLeft" activeCell="G306" sqref="G11:G30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107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96</v>
      </c>
      <c r="B8" s="162" t="s">
        <v>97</v>
      </c>
      <c r="C8" s="162" t="s">
        <v>98</v>
      </c>
      <c r="D8" s="162" t="s">
        <v>99</v>
      </c>
      <c r="E8" s="162" t="s">
        <v>100</v>
      </c>
      <c r="F8" s="162" t="s">
        <v>101</v>
      </c>
      <c r="G8" s="162" t="s">
        <v>102</v>
      </c>
      <c r="H8" s="162" t="s">
        <v>54</v>
      </c>
      <c r="I8" s="162" t="s">
        <v>103</v>
      </c>
      <c r="J8" s="162"/>
      <c r="K8" s="162"/>
      <c r="L8" s="162"/>
      <c r="M8" s="162"/>
      <c r="N8" s="162"/>
      <c r="O8" s="162"/>
      <c r="P8" s="162" t="s">
        <v>104</v>
      </c>
      <c r="Q8" s="156"/>
      <c r="R8" s="156"/>
      <c r="S8" s="162" t="s">
        <v>105</v>
      </c>
      <c r="T8" s="158"/>
      <c r="U8" s="158"/>
      <c r="V8" s="164" t="s">
        <v>106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108</v>
      </c>
      <c r="C11" s="173" t="s">
        <v>109</v>
      </c>
      <c r="D11" s="169" t="s">
        <v>110</v>
      </c>
      <c r="E11" s="169" t="s">
        <v>111</v>
      </c>
      <c r="F11" s="170">
        <v>22.184999999999999</v>
      </c>
      <c r="G11" s="171"/>
      <c r="H11" s="171"/>
      <c r="I11" s="171">
        <f t="shared" ref="I11:I18" si="0">ROUND(F11*(G11+H11),2)</f>
        <v>0</v>
      </c>
      <c r="J11" s="169">
        <f t="shared" ref="J11:J18" si="1">ROUND(F11*(N11),2)</f>
        <v>241.15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10.87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108</v>
      </c>
      <c r="C12" s="173" t="s">
        <v>112</v>
      </c>
      <c r="D12" s="169" t="s">
        <v>113</v>
      </c>
      <c r="E12" s="169" t="s">
        <v>111</v>
      </c>
      <c r="F12" s="170">
        <v>22.184999999999999</v>
      </c>
      <c r="G12" s="171"/>
      <c r="H12" s="171"/>
      <c r="I12" s="171">
        <f t="shared" si="0"/>
        <v>0</v>
      </c>
      <c r="J12" s="169">
        <f t="shared" si="1"/>
        <v>67.66</v>
      </c>
      <c r="K12" s="1">
        <f t="shared" si="2"/>
        <v>0</v>
      </c>
      <c r="L12" s="1">
        <f t="shared" si="3"/>
        <v>0</v>
      </c>
      <c r="M12" s="1"/>
      <c r="N12" s="1">
        <v>3.05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108</v>
      </c>
      <c r="C13" s="173" t="s">
        <v>114</v>
      </c>
      <c r="D13" s="169" t="s">
        <v>115</v>
      </c>
      <c r="E13" s="169" t="s">
        <v>111</v>
      </c>
      <c r="F13" s="170">
        <v>22.184999999999999</v>
      </c>
      <c r="G13" s="171"/>
      <c r="H13" s="171"/>
      <c r="I13" s="171">
        <f t="shared" si="0"/>
        <v>0</v>
      </c>
      <c r="J13" s="169">
        <f t="shared" si="1"/>
        <v>57.46</v>
      </c>
      <c r="K13" s="1">
        <f t="shared" si="2"/>
        <v>0</v>
      </c>
      <c r="L13" s="1">
        <f t="shared" si="3"/>
        <v>0</v>
      </c>
      <c r="M13" s="1"/>
      <c r="N13" s="1">
        <v>2.59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108</v>
      </c>
      <c r="C14" s="173" t="s">
        <v>116</v>
      </c>
      <c r="D14" s="169" t="s">
        <v>117</v>
      </c>
      <c r="E14" s="169" t="s">
        <v>111</v>
      </c>
      <c r="F14" s="170">
        <v>22.184999999999999</v>
      </c>
      <c r="G14" s="171"/>
      <c r="H14" s="171"/>
      <c r="I14" s="171">
        <f t="shared" si="0"/>
        <v>0</v>
      </c>
      <c r="J14" s="169">
        <f t="shared" si="1"/>
        <v>70.33</v>
      </c>
      <c r="K14" s="1">
        <f t="shared" si="2"/>
        <v>0</v>
      </c>
      <c r="L14" s="1">
        <f t="shared" si="3"/>
        <v>0</v>
      </c>
      <c r="M14" s="1"/>
      <c r="N14" s="1">
        <v>3.17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108</v>
      </c>
      <c r="C15" s="173" t="s">
        <v>118</v>
      </c>
      <c r="D15" s="169" t="s">
        <v>119</v>
      </c>
      <c r="E15" s="169" t="s">
        <v>111</v>
      </c>
      <c r="F15" s="170">
        <v>22.184999999999999</v>
      </c>
      <c r="G15" s="171"/>
      <c r="H15" s="171"/>
      <c r="I15" s="171">
        <f t="shared" si="0"/>
        <v>0</v>
      </c>
      <c r="J15" s="169">
        <f t="shared" si="1"/>
        <v>12.42</v>
      </c>
      <c r="K15" s="1">
        <f t="shared" si="2"/>
        <v>0</v>
      </c>
      <c r="L15" s="1">
        <f t="shared" si="3"/>
        <v>0</v>
      </c>
      <c r="M15" s="1"/>
      <c r="N15" s="1">
        <v>0.56000000000000005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108</v>
      </c>
      <c r="C16" s="173" t="s">
        <v>120</v>
      </c>
      <c r="D16" s="169" t="s">
        <v>121</v>
      </c>
      <c r="E16" s="169" t="s">
        <v>111</v>
      </c>
      <c r="F16" s="170">
        <v>4.32</v>
      </c>
      <c r="G16" s="171"/>
      <c r="H16" s="171"/>
      <c r="I16" s="171">
        <f t="shared" si="0"/>
        <v>0</v>
      </c>
      <c r="J16" s="169">
        <f t="shared" si="1"/>
        <v>7.52</v>
      </c>
      <c r="K16" s="1">
        <f t="shared" si="2"/>
        <v>0</v>
      </c>
      <c r="L16" s="1">
        <f t="shared" si="3"/>
        <v>0</v>
      </c>
      <c r="M16" s="1"/>
      <c r="N16" s="1">
        <v>1.74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108</v>
      </c>
      <c r="C17" s="173" t="s">
        <v>122</v>
      </c>
      <c r="D17" s="169" t="s">
        <v>123</v>
      </c>
      <c r="E17" s="169" t="s">
        <v>111</v>
      </c>
      <c r="F17" s="170">
        <v>2.2189999999999999</v>
      </c>
      <c r="G17" s="171"/>
      <c r="H17" s="171"/>
      <c r="I17" s="171">
        <f t="shared" si="0"/>
        <v>0</v>
      </c>
      <c r="J17" s="169">
        <f t="shared" si="1"/>
        <v>11.63</v>
      </c>
      <c r="K17" s="1">
        <f t="shared" si="2"/>
        <v>0</v>
      </c>
      <c r="L17" s="1">
        <f t="shared" si="3"/>
        <v>0</v>
      </c>
      <c r="M17" s="1"/>
      <c r="N17" s="1">
        <v>5.24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124</v>
      </c>
      <c r="C18" s="173" t="s">
        <v>125</v>
      </c>
      <c r="D18" s="169" t="s">
        <v>126</v>
      </c>
      <c r="E18" s="169" t="s">
        <v>111</v>
      </c>
      <c r="F18" s="170">
        <v>2.2109999999999999</v>
      </c>
      <c r="G18" s="171"/>
      <c r="H18" s="171"/>
      <c r="I18" s="171">
        <f t="shared" si="0"/>
        <v>0</v>
      </c>
      <c r="J18" s="169">
        <f t="shared" si="1"/>
        <v>28.61</v>
      </c>
      <c r="K18" s="1">
        <f t="shared" si="2"/>
        <v>0</v>
      </c>
      <c r="L18" s="1"/>
      <c r="M18" s="1">
        <f>ROUND(F18*(G18),2)</f>
        <v>0</v>
      </c>
      <c r="N18" s="1">
        <v>12.94</v>
      </c>
      <c r="O18" s="1"/>
      <c r="P18" s="168">
        <v>1.67</v>
      </c>
      <c r="Q18" s="174"/>
      <c r="R18" s="174">
        <v>1.67</v>
      </c>
      <c r="S18" s="150">
        <f>ROUND(F18*(R18),3)</f>
        <v>3.6920000000000002</v>
      </c>
      <c r="V18" s="175"/>
      <c r="Z18">
        <v>0</v>
      </c>
    </row>
    <row r="19" spans="1:26" x14ac:dyDescent="0.25">
      <c r="A19" s="150"/>
      <c r="B19" s="150"/>
      <c r="C19" s="150"/>
      <c r="D19" s="150" t="s">
        <v>65</v>
      </c>
      <c r="E19" s="150"/>
      <c r="F19" s="168"/>
      <c r="G19" s="153"/>
      <c r="H19" s="153">
        <f>ROUND((SUM(M10:M18))/1,2)</f>
        <v>0</v>
      </c>
      <c r="I19" s="153">
        <f>ROUND((SUM(I10:I18))/1,2)</f>
        <v>0</v>
      </c>
      <c r="J19" s="150"/>
      <c r="K19" s="150"/>
      <c r="L19" s="150">
        <f>ROUND((SUM(L10:L18))/1,2)</f>
        <v>0</v>
      </c>
      <c r="M19" s="150">
        <f>ROUND((SUM(M10:M18))/1,2)</f>
        <v>0</v>
      </c>
      <c r="N19" s="150"/>
      <c r="O19" s="150"/>
      <c r="P19" s="176">
        <f>ROUND((SUM(P10:P18))/1,2)</f>
        <v>1.67</v>
      </c>
      <c r="Q19" s="147"/>
      <c r="R19" s="147"/>
      <c r="S19" s="176">
        <f>ROUND((SUM(S10:S18))/1,2)</f>
        <v>3.69</v>
      </c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"/>
      <c r="C20" s="1"/>
      <c r="D20" s="1"/>
      <c r="E20" s="1"/>
      <c r="F20" s="161"/>
      <c r="G20" s="143"/>
      <c r="H20" s="143"/>
      <c r="I20" s="143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50"/>
      <c r="B21" s="150"/>
      <c r="C21" s="150"/>
      <c r="D21" s="150" t="s">
        <v>66</v>
      </c>
      <c r="E21" s="150"/>
      <c r="F21" s="168"/>
      <c r="G21" s="151"/>
      <c r="H21" s="151"/>
      <c r="I21" s="151"/>
      <c r="J21" s="150"/>
      <c r="K21" s="150"/>
      <c r="L21" s="150"/>
      <c r="M21" s="150"/>
      <c r="N21" s="150"/>
      <c r="O21" s="150"/>
      <c r="P21" s="150"/>
      <c r="Q21" s="147"/>
      <c r="R21" s="147"/>
      <c r="S21" s="150"/>
      <c r="T21" s="147"/>
      <c r="U21" s="147"/>
      <c r="V21" s="147"/>
      <c r="W21" s="147"/>
      <c r="X21" s="147"/>
      <c r="Y21" s="147"/>
      <c r="Z21" s="147"/>
    </row>
    <row r="22" spans="1:26" ht="24.95" customHeight="1" x14ac:dyDescent="0.25">
      <c r="A22" s="172"/>
      <c r="B22" s="169" t="s">
        <v>127</v>
      </c>
      <c r="C22" s="173" t="s">
        <v>128</v>
      </c>
      <c r="D22" s="169" t="s">
        <v>129</v>
      </c>
      <c r="E22" s="169" t="s">
        <v>111</v>
      </c>
      <c r="F22" s="170">
        <v>1.02</v>
      </c>
      <c r="G22" s="171"/>
      <c r="H22" s="171"/>
      <c r="I22" s="171">
        <f>ROUND(F22*(G22+H22),2)</f>
        <v>0</v>
      </c>
      <c r="J22" s="169">
        <f>ROUND(F22*(N22),2)</f>
        <v>21.9</v>
      </c>
      <c r="K22" s="1">
        <f>ROUND(F22*(O22),2)</f>
        <v>0</v>
      </c>
      <c r="L22" s="1">
        <f>ROUND(F22*(G22),2)</f>
        <v>0</v>
      </c>
      <c r="M22" s="1"/>
      <c r="N22" s="1">
        <v>21.47</v>
      </c>
      <c r="O22" s="1"/>
      <c r="P22" s="168">
        <v>2.0663999999999998</v>
      </c>
      <c r="Q22" s="174"/>
      <c r="R22" s="174">
        <v>2.0663999999999998</v>
      </c>
      <c r="S22" s="150">
        <f>ROUND(F22*(R22),3)</f>
        <v>2.1080000000000001</v>
      </c>
      <c r="V22" s="175"/>
      <c r="Z22">
        <v>0</v>
      </c>
    </row>
    <row r="23" spans="1:26" ht="24.95" customHeight="1" x14ac:dyDescent="0.25">
      <c r="A23" s="172"/>
      <c r="B23" s="169" t="s">
        <v>130</v>
      </c>
      <c r="C23" s="173" t="s">
        <v>131</v>
      </c>
      <c r="D23" s="169" t="s">
        <v>132</v>
      </c>
      <c r="E23" s="169" t="s">
        <v>111</v>
      </c>
      <c r="F23" s="170">
        <v>19.966999999999999</v>
      </c>
      <c r="G23" s="171"/>
      <c r="H23" s="171"/>
      <c r="I23" s="171">
        <f>ROUND(F23*(G23+H23),2)</f>
        <v>0</v>
      </c>
      <c r="J23" s="169">
        <f>ROUND(F23*(N23),2)</f>
        <v>1402.88</v>
      </c>
      <c r="K23" s="1">
        <f>ROUND(F23*(O23),2)</f>
        <v>0</v>
      </c>
      <c r="L23" s="1">
        <f>ROUND(F23*(G23),2)</f>
        <v>0</v>
      </c>
      <c r="M23" s="1"/>
      <c r="N23" s="1">
        <v>70.260000000000005</v>
      </c>
      <c r="O23" s="1"/>
      <c r="P23" s="168">
        <v>2.3780000000000001</v>
      </c>
      <c r="Q23" s="174"/>
      <c r="R23" s="174">
        <v>2.3780000000000001</v>
      </c>
      <c r="S23" s="150">
        <f>ROUND(F23*(R23),3)</f>
        <v>47.481999999999999</v>
      </c>
      <c r="V23" s="175"/>
      <c r="Z23">
        <v>0</v>
      </c>
    </row>
    <row r="24" spans="1:26" ht="24.95" customHeight="1" x14ac:dyDescent="0.25">
      <c r="A24" s="172"/>
      <c r="B24" s="169" t="s">
        <v>130</v>
      </c>
      <c r="C24" s="173" t="s">
        <v>133</v>
      </c>
      <c r="D24" s="169" t="s">
        <v>134</v>
      </c>
      <c r="E24" s="169" t="s">
        <v>111</v>
      </c>
      <c r="F24" s="170">
        <v>1.5</v>
      </c>
      <c r="G24" s="171"/>
      <c r="H24" s="171"/>
      <c r="I24" s="171">
        <f>ROUND(F24*(G24+H24),2)</f>
        <v>0</v>
      </c>
      <c r="J24" s="169">
        <f>ROUND(F24*(N24),2)</f>
        <v>142.38</v>
      </c>
      <c r="K24" s="1">
        <f>ROUND(F24*(O24),2)</f>
        <v>0</v>
      </c>
      <c r="L24" s="1">
        <f>ROUND(F24*(G24),2)</f>
        <v>0</v>
      </c>
      <c r="M24" s="1"/>
      <c r="N24" s="1">
        <v>94.92</v>
      </c>
      <c r="O24" s="1"/>
      <c r="P24" s="168">
        <v>2.2121499999999998</v>
      </c>
      <c r="Q24" s="174"/>
      <c r="R24" s="174">
        <v>2.2121499999999998</v>
      </c>
      <c r="S24" s="150">
        <f>ROUND(F24*(R24),3)</f>
        <v>3.3180000000000001</v>
      </c>
      <c r="V24" s="175"/>
      <c r="Z24">
        <v>0</v>
      </c>
    </row>
    <row r="25" spans="1:26" x14ac:dyDescent="0.25">
      <c r="A25" s="150"/>
      <c r="B25" s="150"/>
      <c r="C25" s="150"/>
      <c r="D25" s="150" t="s">
        <v>66</v>
      </c>
      <c r="E25" s="150"/>
      <c r="F25" s="168"/>
      <c r="G25" s="153"/>
      <c r="H25" s="153">
        <f>ROUND((SUM(M21:M24))/1,2)</f>
        <v>0</v>
      </c>
      <c r="I25" s="153">
        <f>ROUND((SUM(I21:I24))/1,2)</f>
        <v>0</v>
      </c>
      <c r="J25" s="150"/>
      <c r="K25" s="150"/>
      <c r="L25" s="150">
        <f>ROUND((SUM(L21:L24))/1,2)</f>
        <v>0</v>
      </c>
      <c r="M25" s="150">
        <f>ROUND((SUM(M21:M24))/1,2)</f>
        <v>0</v>
      </c>
      <c r="N25" s="150"/>
      <c r="O25" s="150"/>
      <c r="P25" s="176">
        <f>ROUND((SUM(P21:P24))/1,2)</f>
        <v>6.66</v>
      </c>
      <c r="Q25" s="147"/>
      <c r="R25" s="147"/>
      <c r="S25" s="176">
        <f>ROUND((SUM(S21:S24))/1,2)</f>
        <v>52.91</v>
      </c>
      <c r="T25" s="147"/>
      <c r="U25" s="147"/>
      <c r="V25" s="147"/>
      <c r="W25" s="147"/>
      <c r="X25" s="147"/>
      <c r="Y25" s="147"/>
      <c r="Z25" s="147"/>
    </row>
    <row r="26" spans="1:26" x14ac:dyDescent="0.25">
      <c r="A26" s="1"/>
      <c r="B26" s="1"/>
      <c r="C26" s="1"/>
      <c r="D26" s="1"/>
      <c r="E26" s="1"/>
      <c r="F26" s="161"/>
      <c r="G26" s="143"/>
      <c r="H26" s="143"/>
      <c r="I26" s="143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0"/>
      <c r="B27" s="150"/>
      <c r="C27" s="150"/>
      <c r="D27" s="150" t="s">
        <v>67</v>
      </c>
      <c r="E27" s="150"/>
      <c r="F27" s="168"/>
      <c r="G27" s="151"/>
      <c r="H27" s="151"/>
      <c r="I27" s="151"/>
      <c r="J27" s="150"/>
      <c r="K27" s="150"/>
      <c r="L27" s="150"/>
      <c r="M27" s="150"/>
      <c r="N27" s="150"/>
      <c r="O27" s="150"/>
      <c r="P27" s="150"/>
      <c r="Q27" s="147"/>
      <c r="R27" s="147"/>
      <c r="S27" s="150"/>
      <c r="T27" s="147"/>
      <c r="U27" s="147"/>
      <c r="V27" s="147"/>
      <c r="W27" s="147"/>
      <c r="X27" s="147"/>
      <c r="Y27" s="147"/>
      <c r="Z27" s="147"/>
    </row>
    <row r="28" spans="1:26" ht="24.95" customHeight="1" x14ac:dyDescent="0.25">
      <c r="A28" s="172"/>
      <c r="B28" s="169" t="s">
        <v>130</v>
      </c>
      <c r="C28" s="173" t="s">
        <v>135</v>
      </c>
      <c r="D28" s="169" t="s">
        <v>136</v>
      </c>
      <c r="E28" s="169" t="s">
        <v>137</v>
      </c>
      <c r="F28" s="170">
        <v>30.1</v>
      </c>
      <c r="G28" s="171"/>
      <c r="H28" s="171"/>
      <c r="I28" s="171">
        <f>ROUND(F28*(G28+H28),2)</f>
        <v>0</v>
      </c>
      <c r="J28" s="169">
        <f>ROUND(F28*(N28),2)</f>
        <v>416.28</v>
      </c>
      <c r="K28" s="1">
        <f>ROUND(F28*(O28),2)</f>
        <v>0</v>
      </c>
      <c r="L28" s="1">
        <f>ROUND(F28*(G28),2)</f>
        <v>0</v>
      </c>
      <c r="M28" s="1"/>
      <c r="N28" s="1">
        <v>13.83</v>
      </c>
      <c r="O28" s="1"/>
      <c r="P28" s="168">
        <v>0.11826</v>
      </c>
      <c r="Q28" s="174"/>
      <c r="R28" s="174">
        <v>0.11826</v>
      </c>
      <c r="S28" s="150">
        <f>ROUND(F28*(R28),3)</f>
        <v>3.56</v>
      </c>
      <c r="V28" s="175"/>
      <c r="Z28">
        <v>0</v>
      </c>
    </row>
    <row r="29" spans="1:26" ht="24.95" customHeight="1" x14ac:dyDescent="0.25">
      <c r="A29" s="172"/>
      <c r="B29" s="169" t="s">
        <v>138</v>
      </c>
      <c r="C29" s="173" t="s">
        <v>139</v>
      </c>
      <c r="D29" s="169" t="s">
        <v>140</v>
      </c>
      <c r="E29" s="169" t="s">
        <v>111</v>
      </c>
      <c r="F29" s="170">
        <v>18.488</v>
      </c>
      <c r="G29" s="171"/>
      <c r="H29" s="171"/>
      <c r="I29" s="171">
        <f>ROUND(F29*(G29+H29),2)</f>
        <v>0</v>
      </c>
      <c r="J29" s="169">
        <f>ROUND(F29*(N29),2)</f>
        <v>1389.74</v>
      </c>
      <c r="K29" s="1">
        <f>ROUND(F29*(O29),2)</f>
        <v>0</v>
      </c>
      <c r="L29" s="1">
        <f>ROUND(F29*(G29),2)</f>
        <v>0</v>
      </c>
      <c r="M29" s="1"/>
      <c r="N29" s="1">
        <v>75.17</v>
      </c>
      <c r="O29" s="1"/>
      <c r="P29" s="161"/>
      <c r="Q29" s="174"/>
      <c r="R29" s="174"/>
      <c r="S29" s="150"/>
      <c r="V29" s="175"/>
      <c r="Z29">
        <v>0</v>
      </c>
    </row>
    <row r="30" spans="1:26" x14ac:dyDescent="0.25">
      <c r="A30" s="150"/>
      <c r="B30" s="150"/>
      <c r="C30" s="150"/>
      <c r="D30" s="150" t="s">
        <v>67</v>
      </c>
      <c r="E30" s="150"/>
      <c r="F30" s="168"/>
      <c r="G30" s="153"/>
      <c r="H30" s="153">
        <f>ROUND((SUM(M27:M29))/1,2)</f>
        <v>0</v>
      </c>
      <c r="I30" s="153">
        <f>ROUND((SUM(I27:I29))/1,2)</f>
        <v>0</v>
      </c>
      <c r="J30" s="150"/>
      <c r="K30" s="150"/>
      <c r="L30" s="150">
        <f>ROUND((SUM(L27:L29))/1,2)</f>
        <v>0</v>
      </c>
      <c r="M30" s="150">
        <f>ROUND((SUM(M27:M29))/1,2)</f>
        <v>0</v>
      </c>
      <c r="N30" s="150"/>
      <c r="O30" s="150"/>
      <c r="P30" s="176">
        <f>ROUND((SUM(P27:P29))/1,2)</f>
        <v>0.12</v>
      </c>
      <c r="Q30" s="147"/>
      <c r="R30" s="147"/>
      <c r="S30" s="176">
        <f>ROUND((SUM(S27:S29))/1,2)</f>
        <v>3.56</v>
      </c>
      <c r="T30" s="147"/>
      <c r="U30" s="147"/>
      <c r="V30" s="147"/>
      <c r="W30" s="147"/>
      <c r="X30" s="147"/>
      <c r="Y30" s="147"/>
      <c r="Z30" s="147"/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150" t="s">
        <v>68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ht="24.95" customHeight="1" x14ac:dyDescent="0.25">
      <c r="A33" s="172"/>
      <c r="B33" s="169" t="s">
        <v>130</v>
      </c>
      <c r="C33" s="173" t="s">
        <v>141</v>
      </c>
      <c r="D33" s="169" t="s">
        <v>142</v>
      </c>
      <c r="E33" s="169" t="s">
        <v>137</v>
      </c>
      <c r="F33" s="170">
        <v>166.77</v>
      </c>
      <c r="G33" s="171"/>
      <c r="H33" s="171"/>
      <c r="I33" s="171">
        <f>ROUND(F33*(G33+H33),2)</f>
        <v>0</v>
      </c>
      <c r="J33" s="169">
        <f>ROUND(F33*(N33),2)</f>
        <v>3513.84</v>
      </c>
      <c r="K33" s="1">
        <f>ROUND(F33*(O33),2)</f>
        <v>0</v>
      </c>
      <c r="L33" s="1">
        <f>ROUND(F33*(G33),2)</f>
        <v>0</v>
      </c>
      <c r="M33" s="1"/>
      <c r="N33" s="1">
        <v>21.07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130</v>
      </c>
      <c r="C34" s="173" t="s">
        <v>143</v>
      </c>
      <c r="D34" s="169" t="s">
        <v>144</v>
      </c>
      <c r="E34" s="169" t="s">
        <v>145</v>
      </c>
      <c r="F34" s="170">
        <v>2.2189999999999999</v>
      </c>
      <c r="G34" s="171"/>
      <c r="H34" s="171"/>
      <c r="I34" s="171">
        <f>ROUND(F34*(G34+H34),2)</f>
        <v>0</v>
      </c>
      <c r="J34" s="169">
        <f>ROUND(F34*(N34),2)</f>
        <v>190.17</v>
      </c>
      <c r="K34" s="1">
        <f>ROUND(F34*(O34),2)</f>
        <v>0</v>
      </c>
      <c r="L34" s="1">
        <f>ROUND(F34*(G34),2)</f>
        <v>0</v>
      </c>
      <c r="M34" s="1"/>
      <c r="N34" s="1">
        <v>85.7</v>
      </c>
      <c r="O34" s="1"/>
      <c r="P34" s="168">
        <v>2.2132100000000001</v>
      </c>
      <c r="Q34" s="174"/>
      <c r="R34" s="174">
        <v>2.2132100000000001</v>
      </c>
      <c r="S34" s="150">
        <f>ROUND(F34*(R34),3)</f>
        <v>4.9109999999999996</v>
      </c>
      <c r="V34" s="175"/>
      <c r="Z34">
        <v>0</v>
      </c>
    </row>
    <row r="35" spans="1:26" ht="24.95" customHeight="1" x14ac:dyDescent="0.25">
      <c r="A35" s="172"/>
      <c r="B35" s="169" t="s">
        <v>130</v>
      </c>
      <c r="C35" s="173" t="s">
        <v>146</v>
      </c>
      <c r="D35" s="169" t="s">
        <v>147</v>
      </c>
      <c r="E35" s="169" t="s">
        <v>137</v>
      </c>
      <c r="F35" s="170">
        <v>14.79</v>
      </c>
      <c r="G35" s="171"/>
      <c r="H35" s="171"/>
      <c r="I35" s="171">
        <f>ROUND(F35*(G35+H35),2)</f>
        <v>0</v>
      </c>
      <c r="J35" s="169">
        <f>ROUND(F35*(N35),2)</f>
        <v>59.46</v>
      </c>
      <c r="K35" s="1">
        <f>ROUND(F35*(O35),2)</f>
        <v>0</v>
      </c>
      <c r="L35" s="1">
        <f>ROUND(F35*(G35),2)</f>
        <v>0</v>
      </c>
      <c r="M35" s="1"/>
      <c r="N35" s="1">
        <v>4.0199999999999996</v>
      </c>
      <c r="O35" s="1"/>
      <c r="P35" s="168">
        <v>3.4100000000000003E-3</v>
      </c>
      <c r="Q35" s="174"/>
      <c r="R35" s="174">
        <v>3.4100000000000003E-3</v>
      </c>
      <c r="S35" s="150">
        <f>ROUND(F35*(R35),3)</f>
        <v>0.05</v>
      </c>
      <c r="V35" s="175"/>
      <c r="Z35">
        <v>0</v>
      </c>
    </row>
    <row r="36" spans="1:26" ht="24.95" customHeight="1" x14ac:dyDescent="0.25">
      <c r="A36" s="172"/>
      <c r="B36" s="169" t="s">
        <v>130</v>
      </c>
      <c r="C36" s="173" t="s">
        <v>148</v>
      </c>
      <c r="D36" s="169" t="s">
        <v>149</v>
      </c>
      <c r="E36" s="169" t="s">
        <v>137</v>
      </c>
      <c r="F36" s="170">
        <v>14.79</v>
      </c>
      <c r="G36" s="171"/>
      <c r="H36" s="171"/>
      <c r="I36" s="171">
        <f>ROUND(F36*(G36+H36),2)</f>
        <v>0</v>
      </c>
      <c r="J36" s="169">
        <f>ROUND(F36*(N36),2)</f>
        <v>19.97</v>
      </c>
      <c r="K36" s="1">
        <f>ROUND(F36*(O36),2)</f>
        <v>0</v>
      </c>
      <c r="L36" s="1">
        <f>ROUND(F36*(G36),2)</f>
        <v>0</v>
      </c>
      <c r="M36" s="1"/>
      <c r="N36" s="1">
        <v>1.35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130</v>
      </c>
      <c r="C37" s="173" t="s">
        <v>150</v>
      </c>
      <c r="D37" s="169" t="s">
        <v>151</v>
      </c>
      <c r="E37" s="169" t="s">
        <v>152</v>
      </c>
      <c r="F37" s="170">
        <v>6.9000000000000006E-2</v>
      </c>
      <c r="G37" s="171"/>
      <c r="H37" s="171"/>
      <c r="I37" s="171">
        <f>ROUND(F37*(G37+H37),2)</f>
        <v>0</v>
      </c>
      <c r="J37" s="169">
        <f>ROUND(F37*(N37),2)</f>
        <v>73.180000000000007</v>
      </c>
      <c r="K37" s="1">
        <f>ROUND(F37*(O37),2)</f>
        <v>0</v>
      </c>
      <c r="L37" s="1">
        <f>ROUND(F37*(G37),2)</f>
        <v>0</v>
      </c>
      <c r="M37" s="1"/>
      <c r="N37" s="1">
        <v>1060.6400000000001</v>
      </c>
      <c r="O37" s="1"/>
      <c r="P37" s="168">
        <v>1.0675400000000002</v>
      </c>
      <c r="Q37" s="174"/>
      <c r="R37" s="174">
        <v>1.0675400000000002</v>
      </c>
      <c r="S37" s="150">
        <f>ROUND(F37*(R37),3)</f>
        <v>7.3999999999999996E-2</v>
      </c>
      <c r="V37" s="175"/>
      <c r="Z37">
        <v>0</v>
      </c>
    </row>
    <row r="38" spans="1:26" x14ac:dyDescent="0.25">
      <c r="A38" s="150"/>
      <c r="B38" s="150"/>
      <c r="C38" s="150"/>
      <c r="D38" s="150" t="s">
        <v>68</v>
      </c>
      <c r="E38" s="150"/>
      <c r="F38" s="168"/>
      <c r="G38" s="153"/>
      <c r="H38" s="153">
        <f>ROUND((SUM(M32:M37))/1,2)</f>
        <v>0</v>
      </c>
      <c r="I38" s="153">
        <f>ROUND((SUM(I32:I37))/1,2)</f>
        <v>0</v>
      </c>
      <c r="J38" s="150"/>
      <c r="K38" s="150"/>
      <c r="L38" s="150">
        <f>ROUND((SUM(L32:L37))/1,2)</f>
        <v>0</v>
      </c>
      <c r="M38" s="150">
        <f>ROUND((SUM(M32:M37))/1,2)</f>
        <v>0</v>
      </c>
      <c r="N38" s="150"/>
      <c r="O38" s="150"/>
      <c r="P38" s="176">
        <f>ROUND((SUM(P32:P37))/1,2)</f>
        <v>3.28</v>
      </c>
      <c r="Q38" s="147"/>
      <c r="R38" s="147"/>
      <c r="S38" s="176">
        <f>ROUND((SUM(S32:S37))/1,2)</f>
        <v>5.04</v>
      </c>
      <c r="T38" s="147"/>
      <c r="U38" s="147"/>
      <c r="V38" s="147"/>
      <c r="W38" s="147"/>
      <c r="X38" s="147"/>
      <c r="Y38" s="147"/>
      <c r="Z38" s="147"/>
    </row>
    <row r="39" spans="1:26" x14ac:dyDescent="0.25">
      <c r="A39" s="1"/>
      <c r="B39" s="1"/>
      <c r="C39" s="1"/>
      <c r="D39" s="1"/>
      <c r="E39" s="1"/>
      <c r="F39" s="161"/>
      <c r="G39" s="143"/>
      <c r="H39" s="143"/>
      <c r="I39" s="143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0"/>
      <c r="B40" s="150"/>
      <c r="C40" s="150"/>
      <c r="D40" s="150" t="s">
        <v>69</v>
      </c>
      <c r="E40" s="150"/>
      <c r="F40" s="168"/>
      <c r="G40" s="151"/>
      <c r="H40" s="151"/>
      <c r="I40" s="151"/>
      <c r="J40" s="150"/>
      <c r="K40" s="150"/>
      <c r="L40" s="150"/>
      <c r="M40" s="150"/>
      <c r="N40" s="150"/>
      <c r="O40" s="150"/>
      <c r="P40" s="150"/>
      <c r="Q40" s="147"/>
      <c r="R40" s="147"/>
      <c r="S40" s="150"/>
      <c r="T40" s="147"/>
      <c r="U40" s="147"/>
      <c r="V40" s="147"/>
      <c r="W40" s="147"/>
      <c r="X40" s="147"/>
      <c r="Y40" s="147"/>
      <c r="Z40" s="147"/>
    </row>
    <row r="41" spans="1:26" ht="24.95" customHeight="1" x14ac:dyDescent="0.25">
      <c r="A41" s="172"/>
      <c r="B41" s="169" t="s">
        <v>130</v>
      </c>
      <c r="C41" s="173" t="s">
        <v>153</v>
      </c>
      <c r="D41" s="169" t="s">
        <v>154</v>
      </c>
      <c r="E41" s="169" t="s">
        <v>137</v>
      </c>
      <c r="F41" s="170">
        <v>117.76</v>
      </c>
      <c r="G41" s="171"/>
      <c r="H41" s="171"/>
      <c r="I41" s="171">
        <f t="shared" ref="I41:I56" si="4">ROUND(F41*(G41+H41),2)</f>
        <v>0</v>
      </c>
      <c r="J41" s="169">
        <f t="shared" ref="J41:J56" si="5">ROUND(F41*(N41),2)</f>
        <v>8.24</v>
      </c>
      <c r="K41" s="1">
        <f t="shared" ref="K41:K56" si="6">ROUND(F41*(O41),2)</f>
        <v>0</v>
      </c>
      <c r="L41" s="1">
        <f t="shared" ref="L41:L56" si="7">ROUND(F41*(G41),2)</f>
        <v>0</v>
      </c>
      <c r="M41" s="1"/>
      <c r="N41" s="1">
        <v>7.0000000000000007E-2</v>
      </c>
      <c r="O41" s="1"/>
      <c r="P41" s="168">
        <v>1.0000000000000001E-5</v>
      </c>
      <c r="Q41" s="174"/>
      <c r="R41" s="174">
        <v>1.0000000000000001E-5</v>
      </c>
      <c r="S41" s="150">
        <f t="shared" ref="S41:S56" si="8">ROUND(F41*(R41),3)</f>
        <v>1E-3</v>
      </c>
      <c r="V41" s="175"/>
      <c r="Z41">
        <v>0</v>
      </c>
    </row>
    <row r="42" spans="1:26" ht="24.95" customHeight="1" x14ac:dyDescent="0.25">
      <c r="A42" s="172"/>
      <c r="B42" s="169" t="s">
        <v>130</v>
      </c>
      <c r="C42" s="173" t="s">
        <v>155</v>
      </c>
      <c r="D42" s="169" t="s">
        <v>156</v>
      </c>
      <c r="E42" s="169" t="s">
        <v>137</v>
      </c>
      <c r="F42" s="170">
        <v>117.76</v>
      </c>
      <c r="G42" s="171"/>
      <c r="H42" s="171"/>
      <c r="I42" s="171">
        <f t="shared" si="4"/>
        <v>0</v>
      </c>
      <c r="J42" s="169">
        <f t="shared" si="5"/>
        <v>18.84</v>
      </c>
      <c r="K42" s="1">
        <f t="shared" si="6"/>
        <v>0</v>
      </c>
      <c r="L42" s="1">
        <f t="shared" si="7"/>
        <v>0</v>
      </c>
      <c r="M42" s="1"/>
      <c r="N42" s="1">
        <v>0.16</v>
      </c>
      <c r="O42" s="1"/>
      <c r="P42" s="168">
        <v>1.3999999999999999E-4</v>
      </c>
      <c r="Q42" s="174"/>
      <c r="R42" s="174">
        <v>1.3999999999999999E-4</v>
      </c>
      <c r="S42" s="150">
        <f t="shared" si="8"/>
        <v>1.6E-2</v>
      </c>
      <c r="V42" s="175"/>
      <c r="Z42">
        <v>0</v>
      </c>
    </row>
    <row r="43" spans="1:26" ht="24.95" customHeight="1" x14ac:dyDescent="0.25">
      <c r="A43" s="172"/>
      <c r="B43" s="169" t="s">
        <v>130</v>
      </c>
      <c r="C43" s="173" t="s">
        <v>157</v>
      </c>
      <c r="D43" s="169" t="s">
        <v>158</v>
      </c>
      <c r="E43" s="169" t="s">
        <v>137</v>
      </c>
      <c r="F43" s="170">
        <v>117.76</v>
      </c>
      <c r="G43" s="171"/>
      <c r="H43" s="171"/>
      <c r="I43" s="171">
        <f t="shared" si="4"/>
        <v>0</v>
      </c>
      <c r="J43" s="169">
        <f t="shared" si="5"/>
        <v>512.26</v>
      </c>
      <c r="K43" s="1">
        <f t="shared" si="6"/>
        <v>0</v>
      </c>
      <c r="L43" s="1">
        <f t="shared" si="7"/>
        <v>0</v>
      </c>
      <c r="M43" s="1"/>
      <c r="N43" s="1">
        <v>4.3499999999999996</v>
      </c>
      <c r="O43" s="1"/>
      <c r="P43" s="168">
        <v>4.0300000000000002E-2</v>
      </c>
      <c r="Q43" s="174"/>
      <c r="R43" s="174">
        <v>4.0300000000000002E-2</v>
      </c>
      <c r="S43" s="150">
        <f t="shared" si="8"/>
        <v>4.7460000000000004</v>
      </c>
      <c r="V43" s="175"/>
      <c r="Z43">
        <v>0</v>
      </c>
    </row>
    <row r="44" spans="1:26" ht="24.95" customHeight="1" x14ac:dyDescent="0.25">
      <c r="A44" s="172"/>
      <c r="B44" s="169" t="s">
        <v>130</v>
      </c>
      <c r="C44" s="173" t="s">
        <v>159</v>
      </c>
      <c r="D44" s="169" t="s">
        <v>160</v>
      </c>
      <c r="E44" s="169" t="s">
        <v>137</v>
      </c>
      <c r="F44" s="170">
        <v>10</v>
      </c>
      <c r="G44" s="171"/>
      <c r="H44" s="171"/>
      <c r="I44" s="171">
        <f t="shared" si="4"/>
        <v>0</v>
      </c>
      <c r="J44" s="169">
        <f t="shared" si="5"/>
        <v>66.900000000000006</v>
      </c>
      <c r="K44" s="1">
        <f t="shared" si="6"/>
        <v>0</v>
      </c>
      <c r="L44" s="1">
        <f t="shared" si="7"/>
        <v>0</v>
      </c>
      <c r="M44" s="1"/>
      <c r="N44" s="1">
        <v>6.6899999999999995</v>
      </c>
      <c r="O44" s="1"/>
      <c r="P44" s="168">
        <v>5.5999999999999999E-3</v>
      </c>
      <c r="Q44" s="174"/>
      <c r="R44" s="174">
        <v>5.5999999999999999E-3</v>
      </c>
      <c r="S44" s="150">
        <f t="shared" si="8"/>
        <v>5.6000000000000001E-2</v>
      </c>
      <c r="V44" s="175"/>
      <c r="Z44">
        <v>0</v>
      </c>
    </row>
    <row r="45" spans="1:26" ht="24.95" customHeight="1" x14ac:dyDescent="0.25">
      <c r="A45" s="172"/>
      <c r="B45" s="169" t="s">
        <v>130</v>
      </c>
      <c r="C45" s="173" t="s">
        <v>161</v>
      </c>
      <c r="D45" s="169" t="s">
        <v>162</v>
      </c>
      <c r="E45" s="169" t="s">
        <v>137</v>
      </c>
      <c r="F45" s="170">
        <v>0</v>
      </c>
      <c r="G45" s="171"/>
      <c r="H45" s="171"/>
      <c r="I45" s="171">
        <f t="shared" si="4"/>
        <v>0</v>
      </c>
      <c r="J45" s="169">
        <f t="shared" si="5"/>
        <v>0</v>
      </c>
      <c r="K45" s="1">
        <f t="shared" si="6"/>
        <v>0</v>
      </c>
      <c r="L45" s="1">
        <f t="shared" si="7"/>
        <v>0</v>
      </c>
      <c r="M45" s="1"/>
      <c r="N45" s="1">
        <v>0.83</v>
      </c>
      <c r="O45" s="1"/>
      <c r="P45" s="168">
        <v>9.9999999999999991E-5</v>
      </c>
      <c r="Q45" s="174"/>
      <c r="R45" s="174">
        <v>9.9999999999999991E-5</v>
      </c>
      <c r="S45" s="150">
        <f t="shared" si="8"/>
        <v>0</v>
      </c>
      <c r="V45" s="175"/>
      <c r="Z45">
        <v>0</v>
      </c>
    </row>
    <row r="46" spans="1:26" ht="24.95" customHeight="1" x14ac:dyDescent="0.25">
      <c r="A46" s="172"/>
      <c r="B46" s="169" t="s">
        <v>130</v>
      </c>
      <c r="C46" s="173" t="s">
        <v>163</v>
      </c>
      <c r="D46" s="169" t="s">
        <v>164</v>
      </c>
      <c r="E46" s="169" t="s">
        <v>137</v>
      </c>
      <c r="F46" s="170">
        <v>6.96</v>
      </c>
      <c r="G46" s="171"/>
      <c r="H46" s="171"/>
      <c r="I46" s="171">
        <f t="shared" si="4"/>
        <v>0</v>
      </c>
      <c r="J46" s="169">
        <f t="shared" si="5"/>
        <v>35.22</v>
      </c>
      <c r="K46" s="1">
        <f t="shared" si="6"/>
        <v>0</v>
      </c>
      <c r="L46" s="1">
        <f t="shared" si="7"/>
        <v>0</v>
      </c>
      <c r="M46" s="1"/>
      <c r="N46" s="1">
        <v>5.0599999999999996</v>
      </c>
      <c r="O46" s="1"/>
      <c r="P46" s="168">
        <v>4.0629999999999999E-2</v>
      </c>
      <c r="Q46" s="174"/>
      <c r="R46" s="174">
        <v>4.0629999999999999E-2</v>
      </c>
      <c r="S46" s="150">
        <f t="shared" si="8"/>
        <v>0.28299999999999997</v>
      </c>
      <c r="V46" s="175"/>
      <c r="Z46">
        <v>0</v>
      </c>
    </row>
    <row r="47" spans="1:26" ht="24.95" customHeight="1" x14ac:dyDescent="0.25">
      <c r="A47" s="172"/>
      <c r="B47" s="169" t="s">
        <v>130</v>
      </c>
      <c r="C47" s="173" t="s">
        <v>165</v>
      </c>
      <c r="D47" s="169" t="s">
        <v>166</v>
      </c>
      <c r="E47" s="169" t="s">
        <v>137</v>
      </c>
      <c r="F47" s="170">
        <v>16.32</v>
      </c>
      <c r="G47" s="171"/>
      <c r="H47" s="171"/>
      <c r="I47" s="171">
        <f t="shared" si="4"/>
        <v>0</v>
      </c>
      <c r="J47" s="169">
        <f t="shared" si="5"/>
        <v>279.24</v>
      </c>
      <c r="K47" s="1">
        <f t="shared" si="6"/>
        <v>0</v>
      </c>
      <c r="L47" s="1">
        <f t="shared" si="7"/>
        <v>0</v>
      </c>
      <c r="M47" s="1"/>
      <c r="N47" s="1">
        <v>17.11</v>
      </c>
      <c r="O47" s="1"/>
      <c r="P47" s="168">
        <v>1.239E-2</v>
      </c>
      <c r="Q47" s="174"/>
      <c r="R47" s="174">
        <v>1.239E-2</v>
      </c>
      <c r="S47" s="150">
        <f t="shared" si="8"/>
        <v>0.20200000000000001</v>
      </c>
      <c r="V47" s="175"/>
      <c r="Z47">
        <v>0</v>
      </c>
    </row>
    <row r="48" spans="1:26" ht="24.95" customHeight="1" x14ac:dyDescent="0.25">
      <c r="A48" s="172"/>
      <c r="B48" s="169" t="s">
        <v>130</v>
      </c>
      <c r="C48" s="173" t="s">
        <v>167</v>
      </c>
      <c r="D48" s="169" t="s">
        <v>168</v>
      </c>
      <c r="E48" s="169" t="s">
        <v>137</v>
      </c>
      <c r="F48" s="170">
        <v>156.32</v>
      </c>
      <c r="G48" s="171"/>
      <c r="H48" s="171"/>
      <c r="I48" s="171">
        <f t="shared" si="4"/>
        <v>0</v>
      </c>
      <c r="J48" s="169">
        <f t="shared" si="5"/>
        <v>4239.3999999999996</v>
      </c>
      <c r="K48" s="1">
        <f t="shared" si="6"/>
        <v>0</v>
      </c>
      <c r="L48" s="1">
        <f t="shared" si="7"/>
        <v>0</v>
      </c>
      <c r="M48" s="1"/>
      <c r="N48" s="1">
        <v>27.12</v>
      </c>
      <c r="O48" s="1"/>
      <c r="P48" s="168">
        <v>1.566E-2</v>
      </c>
      <c r="Q48" s="174"/>
      <c r="R48" s="174">
        <v>1.566E-2</v>
      </c>
      <c r="S48" s="150">
        <f t="shared" si="8"/>
        <v>2.448</v>
      </c>
      <c r="V48" s="175"/>
      <c r="Z48">
        <v>0</v>
      </c>
    </row>
    <row r="49" spans="1:26" ht="24.95" customHeight="1" x14ac:dyDescent="0.25">
      <c r="A49" s="172"/>
      <c r="B49" s="169" t="s">
        <v>130</v>
      </c>
      <c r="C49" s="173" t="s">
        <v>169</v>
      </c>
      <c r="D49" s="169" t="s">
        <v>170</v>
      </c>
      <c r="E49" s="169" t="s">
        <v>137</v>
      </c>
      <c r="F49" s="170">
        <v>42</v>
      </c>
      <c r="G49" s="171"/>
      <c r="H49" s="171"/>
      <c r="I49" s="171">
        <f t="shared" si="4"/>
        <v>0</v>
      </c>
      <c r="J49" s="169">
        <f t="shared" si="5"/>
        <v>1331.82</v>
      </c>
      <c r="K49" s="1">
        <f t="shared" si="6"/>
        <v>0</v>
      </c>
      <c r="L49" s="1">
        <f t="shared" si="7"/>
        <v>0</v>
      </c>
      <c r="M49" s="1"/>
      <c r="N49" s="1">
        <v>31.71</v>
      </c>
      <c r="O49" s="1"/>
      <c r="P49" s="168">
        <v>1.53095E-2</v>
      </c>
      <c r="Q49" s="174"/>
      <c r="R49" s="174">
        <v>1.53095E-2</v>
      </c>
      <c r="S49" s="150">
        <f t="shared" si="8"/>
        <v>0.64300000000000002</v>
      </c>
      <c r="V49" s="175"/>
      <c r="Z49">
        <v>0</v>
      </c>
    </row>
    <row r="50" spans="1:26" ht="24.95" customHeight="1" x14ac:dyDescent="0.25">
      <c r="A50" s="172"/>
      <c r="B50" s="169" t="s">
        <v>130</v>
      </c>
      <c r="C50" s="173" t="s">
        <v>171</v>
      </c>
      <c r="D50" s="169" t="s">
        <v>172</v>
      </c>
      <c r="E50" s="169" t="s">
        <v>111</v>
      </c>
      <c r="F50" s="170">
        <v>8.8000000000000007</v>
      </c>
      <c r="G50" s="171"/>
      <c r="H50" s="171"/>
      <c r="I50" s="171">
        <f t="shared" si="4"/>
        <v>0</v>
      </c>
      <c r="J50" s="169">
        <f t="shared" si="5"/>
        <v>684.46</v>
      </c>
      <c r="K50" s="1">
        <f t="shared" si="6"/>
        <v>0</v>
      </c>
      <c r="L50" s="1">
        <f t="shared" si="7"/>
        <v>0</v>
      </c>
      <c r="M50" s="1"/>
      <c r="N50" s="1">
        <v>77.78</v>
      </c>
      <c r="O50" s="1"/>
      <c r="P50" s="168">
        <v>2.23543</v>
      </c>
      <c r="Q50" s="174"/>
      <c r="R50" s="174">
        <v>2.23543</v>
      </c>
      <c r="S50" s="150">
        <f t="shared" si="8"/>
        <v>19.672000000000001</v>
      </c>
      <c r="V50" s="175"/>
      <c r="Z50">
        <v>0</v>
      </c>
    </row>
    <row r="51" spans="1:26" ht="24.95" customHeight="1" x14ac:dyDescent="0.25">
      <c r="A51" s="172"/>
      <c r="B51" s="169" t="s">
        <v>130</v>
      </c>
      <c r="C51" s="173" t="s">
        <v>173</v>
      </c>
      <c r="D51" s="169" t="s">
        <v>174</v>
      </c>
      <c r="E51" s="169" t="s">
        <v>111</v>
      </c>
      <c r="F51" s="170">
        <v>8.8000000000000007</v>
      </c>
      <c r="G51" s="171"/>
      <c r="H51" s="171"/>
      <c r="I51" s="171">
        <f t="shared" si="4"/>
        <v>0</v>
      </c>
      <c r="J51" s="169">
        <f t="shared" si="5"/>
        <v>87.65</v>
      </c>
      <c r="K51" s="1">
        <f t="shared" si="6"/>
        <v>0</v>
      </c>
      <c r="L51" s="1">
        <f t="shared" si="7"/>
        <v>0</v>
      </c>
      <c r="M51" s="1"/>
      <c r="N51" s="1">
        <v>9.9600000000000009</v>
      </c>
      <c r="O51" s="1"/>
      <c r="P51" s="168">
        <v>0.02</v>
      </c>
      <c r="Q51" s="174"/>
      <c r="R51" s="174">
        <v>0.02</v>
      </c>
      <c r="S51" s="150">
        <f t="shared" si="8"/>
        <v>0.17599999999999999</v>
      </c>
      <c r="V51" s="175"/>
      <c r="Z51">
        <v>0</v>
      </c>
    </row>
    <row r="52" spans="1:26" ht="24.95" customHeight="1" x14ac:dyDescent="0.25">
      <c r="A52" s="172"/>
      <c r="B52" s="169" t="s">
        <v>130</v>
      </c>
      <c r="C52" s="173" t="s">
        <v>175</v>
      </c>
      <c r="D52" s="169" t="s">
        <v>176</v>
      </c>
      <c r="E52" s="169" t="s">
        <v>152</v>
      </c>
      <c r="F52" s="170">
        <v>0.8</v>
      </c>
      <c r="G52" s="171"/>
      <c r="H52" s="171"/>
      <c r="I52" s="171">
        <f t="shared" si="4"/>
        <v>0</v>
      </c>
      <c r="J52" s="169">
        <f t="shared" si="5"/>
        <v>586.65</v>
      </c>
      <c r="K52" s="1">
        <f t="shared" si="6"/>
        <v>0</v>
      </c>
      <c r="L52" s="1">
        <f t="shared" si="7"/>
        <v>0</v>
      </c>
      <c r="M52" s="1"/>
      <c r="N52" s="1">
        <v>733.31</v>
      </c>
      <c r="O52" s="1"/>
      <c r="P52" s="168">
        <v>1.0530600000000001</v>
      </c>
      <c r="Q52" s="174"/>
      <c r="R52" s="174">
        <v>1.0530600000000001</v>
      </c>
      <c r="S52" s="150">
        <f t="shared" si="8"/>
        <v>0.84199999999999997</v>
      </c>
      <c r="V52" s="175"/>
      <c r="Z52">
        <v>0</v>
      </c>
    </row>
    <row r="53" spans="1:26" ht="24.95" customHeight="1" x14ac:dyDescent="0.25">
      <c r="A53" s="172"/>
      <c r="B53" s="169" t="s">
        <v>130</v>
      </c>
      <c r="C53" s="173" t="s">
        <v>177</v>
      </c>
      <c r="D53" s="169" t="s">
        <v>178</v>
      </c>
      <c r="E53" s="169" t="s">
        <v>137</v>
      </c>
      <c r="F53" s="170">
        <v>66.66</v>
      </c>
      <c r="G53" s="171"/>
      <c r="H53" s="171"/>
      <c r="I53" s="171">
        <f t="shared" si="4"/>
        <v>0</v>
      </c>
      <c r="J53" s="169">
        <f t="shared" si="5"/>
        <v>405.96</v>
      </c>
      <c r="K53" s="1">
        <f t="shared" si="6"/>
        <v>0</v>
      </c>
      <c r="L53" s="1">
        <f t="shared" si="7"/>
        <v>0</v>
      </c>
      <c r="M53" s="1"/>
      <c r="N53" s="1">
        <v>6.09</v>
      </c>
      <c r="O53" s="1"/>
      <c r="P53" s="168">
        <v>0.10005</v>
      </c>
      <c r="Q53" s="174"/>
      <c r="R53" s="174">
        <v>0.10005</v>
      </c>
      <c r="S53" s="150">
        <f t="shared" si="8"/>
        <v>6.6689999999999996</v>
      </c>
      <c r="V53" s="175"/>
      <c r="Z53">
        <v>0</v>
      </c>
    </row>
    <row r="54" spans="1:26" ht="24.95" customHeight="1" x14ac:dyDescent="0.25">
      <c r="A54" s="172"/>
      <c r="B54" s="169" t="s">
        <v>130</v>
      </c>
      <c r="C54" s="173" t="s">
        <v>179</v>
      </c>
      <c r="D54" s="169" t="s">
        <v>180</v>
      </c>
      <c r="E54" s="169" t="s">
        <v>137</v>
      </c>
      <c r="F54" s="170">
        <v>95</v>
      </c>
      <c r="G54" s="171"/>
      <c r="H54" s="171"/>
      <c r="I54" s="171">
        <f t="shared" si="4"/>
        <v>0</v>
      </c>
      <c r="J54" s="169">
        <f t="shared" si="5"/>
        <v>971.85</v>
      </c>
      <c r="K54" s="1">
        <f t="shared" si="6"/>
        <v>0</v>
      </c>
      <c r="L54" s="1">
        <f t="shared" si="7"/>
        <v>0</v>
      </c>
      <c r="M54" s="1"/>
      <c r="N54" s="1">
        <v>10.23</v>
      </c>
      <c r="O54" s="1"/>
      <c r="P54" s="168">
        <v>4.5100000000000001E-2</v>
      </c>
      <c r="Q54" s="174"/>
      <c r="R54" s="174">
        <v>4.5100000000000001E-2</v>
      </c>
      <c r="S54" s="150">
        <f t="shared" si="8"/>
        <v>4.2850000000000001</v>
      </c>
      <c r="V54" s="175"/>
      <c r="Z54">
        <v>0</v>
      </c>
    </row>
    <row r="55" spans="1:26" ht="24.95" customHeight="1" x14ac:dyDescent="0.25">
      <c r="A55" s="172"/>
      <c r="B55" s="169" t="s">
        <v>181</v>
      </c>
      <c r="C55" s="173" t="s">
        <v>182</v>
      </c>
      <c r="D55" s="169" t="s">
        <v>183</v>
      </c>
      <c r="E55" s="169" t="s">
        <v>137</v>
      </c>
      <c r="F55" s="170">
        <v>50</v>
      </c>
      <c r="G55" s="171"/>
      <c r="H55" s="171"/>
      <c r="I55" s="171">
        <f t="shared" si="4"/>
        <v>0</v>
      </c>
      <c r="J55" s="169">
        <f t="shared" si="5"/>
        <v>214</v>
      </c>
      <c r="K55" s="1">
        <f t="shared" si="6"/>
        <v>0</v>
      </c>
      <c r="L55" s="1">
        <f t="shared" si="7"/>
        <v>0</v>
      </c>
      <c r="M55" s="1"/>
      <c r="N55" s="1">
        <v>4.28</v>
      </c>
      <c r="O55" s="1"/>
      <c r="P55" s="168">
        <v>1.9009999999999999E-2</v>
      </c>
      <c r="Q55" s="174"/>
      <c r="R55" s="174">
        <v>1.9009999999999999E-2</v>
      </c>
      <c r="S55" s="150">
        <f t="shared" si="8"/>
        <v>0.95099999999999996</v>
      </c>
      <c r="V55" s="175"/>
      <c r="Z55">
        <v>0</v>
      </c>
    </row>
    <row r="56" spans="1:26" ht="24.95" customHeight="1" x14ac:dyDescent="0.25">
      <c r="A56" s="172"/>
      <c r="B56" s="169" t="s">
        <v>181</v>
      </c>
      <c r="C56" s="173" t="s">
        <v>184</v>
      </c>
      <c r="D56" s="169" t="s">
        <v>185</v>
      </c>
      <c r="E56" s="169" t="s">
        <v>137</v>
      </c>
      <c r="F56" s="170">
        <v>16.32</v>
      </c>
      <c r="G56" s="171"/>
      <c r="H56" s="171"/>
      <c r="I56" s="171">
        <f t="shared" si="4"/>
        <v>0</v>
      </c>
      <c r="J56" s="169">
        <f t="shared" si="5"/>
        <v>137.74</v>
      </c>
      <c r="K56" s="1">
        <f t="shared" si="6"/>
        <v>0</v>
      </c>
      <c r="L56" s="1">
        <f t="shared" si="7"/>
        <v>0</v>
      </c>
      <c r="M56" s="1"/>
      <c r="N56" s="1">
        <v>8.44</v>
      </c>
      <c r="O56" s="1"/>
      <c r="P56" s="168">
        <v>3.7559999999999996E-2</v>
      </c>
      <c r="Q56" s="174"/>
      <c r="R56" s="174">
        <v>3.7559999999999996E-2</v>
      </c>
      <c r="S56" s="150">
        <f t="shared" si="8"/>
        <v>0.61299999999999999</v>
      </c>
      <c r="V56" s="175"/>
      <c r="Z56">
        <v>0</v>
      </c>
    </row>
    <row r="57" spans="1:26" x14ac:dyDescent="0.25">
      <c r="A57" s="150"/>
      <c r="B57" s="150"/>
      <c r="C57" s="150"/>
      <c r="D57" s="150" t="s">
        <v>69</v>
      </c>
      <c r="E57" s="150"/>
      <c r="F57" s="168"/>
      <c r="G57" s="153"/>
      <c r="H57" s="153">
        <f>ROUND((SUM(M40:M56))/1,2)</f>
        <v>0</v>
      </c>
      <c r="I57" s="153">
        <f>ROUND((SUM(I40:I56))/1,2)</f>
        <v>0</v>
      </c>
      <c r="J57" s="150"/>
      <c r="K57" s="150"/>
      <c r="L57" s="150">
        <f>ROUND((SUM(L40:L56))/1,2)</f>
        <v>0</v>
      </c>
      <c r="M57" s="150">
        <f>ROUND((SUM(M40:M56))/1,2)</f>
        <v>0</v>
      </c>
      <c r="N57" s="150"/>
      <c r="O57" s="150"/>
      <c r="P57" s="176">
        <f>ROUND((SUM(P40:P56))/1,2)</f>
        <v>3.64</v>
      </c>
      <c r="Q57" s="147"/>
      <c r="R57" s="147"/>
      <c r="S57" s="176">
        <f>ROUND((SUM(S40:S56))/1,2)</f>
        <v>41.6</v>
      </c>
      <c r="T57" s="147"/>
      <c r="U57" s="147"/>
      <c r="V57" s="147"/>
      <c r="W57" s="147"/>
      <c r="X57" s="147"/>
      <c r="Y57" s="147"/>
      <c r="Z57" s="147"/>
    </row>
    <row r="58" spans="1:26" x14ac:dyDescent="0.25">
      <c r="A58" s="1"/>
      <c r="B58" s="1"/>
      <c r="C58" s="1"/>
      <c r="D58" s="1"/>
      <c r="E58" s="1"/>
      <c r="F58" s="161"/>
      <c r="G58" s="143"/>
      <c r="H58" s="143"/>
      <c r="I58" s="143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0"/>
      <c r="B59" s="150"/>
      <c r="C59" s="150"/>
      <c r="D59" s="150" t="s">
        <v>70</v>
      </c>
      <c r="E59" s="150"/>
      <c r="F59" s="168"/>
      <c r="G59" s="151"/>
      <c r="H59" s="151"/>
      <c r="I59" s="151"/>
      <c r="J59" s="150"/>
      <c r="K59" s="150"/>
      <c r="L59" s="150"/>
      <c r="M59" s="150"/>
      <c r="N59" s="150"/>
      <c r="O59" s="150"/>
      <c r="P59" s="150"/>
      <c r="Q59" s="147"/>
      <c r="R59" s="147"/>
      <c r="S59" s="150"/>
      <c r="T59" s="147"/>
      <c r="U59" s="147"/>
      <c r="V59" s="147"/>
      <c r="W59" s="147"/>
      <c r="X59" s="147"/>
      <c r="Y59" s="147"/>
      <c r="Z59" s="147"/>
    </row>
    <row r="60" spans="1:26" ht="24.95" customHeight="1" x14ac:dyDescent="0.25">
      <c r="A60" s="172"/>
      <c r="B60" s="169" t="s">
        <v>186</v>
      </c>
      <c r="C60" s="173" t="s">
        <v>187</v>
      </c>
      <c r="D60" s="169" t="s">
        <v>188</v>
      </c>
      <c r="E60" s="169" t="s">
        <v>137</v>
      </c>
      <c r="F60" s="170">
        <v>175.6</v>
      </c>
      <c r="G60" s="171"/>
      <c r="H60" s="171"/>
      <c r="I60" s="171">
        <f t="shared" ref="I60:I72" si="9">ROUND(F60*(G60+H60),2)</f>
        <v>0</v>
      </c>
      <c r="J60" s="169">
        <f t="shared" ref="J60:J72" si="10">ROUND(F60*(N60),2)</f>
        <v>186.14</v>
      </c>
      <c r="K60" s="1">
        <f t="shared" ref="K60:K72" si="11">ROUND(F60*(O60),2)</f>
        <v>0</v>
      </c>
      <c r="L60" s="1">
        <f t="shared" ref="L60:L72" si="12">ROUND(F60*(G60),2)</f>
        <v>0</v>
      </c>
      <c r="M60" s="1"/>
      <c r="N60" s="1">
        <v>1.06</v>
      </c>
      <c r="O60" s="1"/>
      <c r="P60" s="168">
        <v>2.572E-2</v>
      </c>
      <c r="Q60" s="174"/>
      <c r="R60" s="174">
        <v>2.572E-2</v>
      </c>
      <c r="S60" s="150">
        <f>ROUND(F60*(R60),3)</f>
        <v>4.516</v>
      </c>
      <c r="V60" s="175"/>
      <c r="Z60">
        <v>0</v>
      </c>
    </row>
    <row r="61" spans="1:26" ht="24.95" customHeight="1" x14ac:dyDescent="0.25">
      <c r="A61" s="172"/>
      <c r="B61" s="169" t="s">
        <v>186</v>
      </c>
      <c r="C61" s="173" t="s">
        <v>189</v>
      </c>
      <c r="D61" s="169" t="s">
        <v>190</v>
      </c>
      <c r="E61" s="169" t="s">
        <v>137</v>
      </c>
      <c r="F61" s="170">
        <v>175.6</v>
      </c>
      <c r="G61" s="171"/>
      <c r="H61" s="171"/>
      <c r="I61" s="171">
        <f t="shared" si="9"/>
        <v>0</v>
      </c>
      <c r="J61" s="169">
        <f t="shared" si="10"/>
        <v>108.87</v>
      </c>
      <c r="K61" s="1">
        <f t="shared" si="11"/>
        <v>0</v>
      </c>
      <c r="L61" s="1">
        <f t="shared" si="12"/>
        <v>0</v>
      </c>
      <c r="M61" s="1"/>
      <c r="N61" s="1">
        <v>0.62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186</v>
      </c>
      <c r="C62" s="173" t="s">
        <v>191</v>
      </c>
      <c r="D62" s="169" t="s">
        <v>192</v>
      </c>
      <c r="E62" s="169" t="s">
        <v>137</v>
      </c>
      <c r="F62" s="170">
        <v>117.76</v>
      </c>
      <c r="G62" s="171"/>
      <c r="H62" s="171"/>
      <c r="I62" s="171">
        <f t="shared" si="9"/>
        <v>0</v>
      </c>
      <c r="J62" s="169">
        <f t="shared" si="10"/>
        <v>141.31</v>
      </c>
      <c r="K62" s="1">
        <f t="shared" si="11"/>
        <v>0</v>
      </c>
      <c r="L62" s="1">
        <f t="shared" si="12"/>
        <v>0</v>
      </c>
      <c r="M62" s="1"/>
      <c r="N62" s="1">
        <v>1.2</v>
      </c>
      <c r="O62" s="1"/>
      <c r="P62" s="168">
        <v>1.5300000000000001E-3</v>
      </c>
      <c r="Q62" s="174"/>
      <c r="R62" s="174">
        <v>1.5300000000000001E-3</v>
      </c>
      <c r="S62" s="150">
        <f>ROUND(F62*(R62),3)</f>
        <v>0.18</v>
      </c>
      <c r="V62" s="175"/>
      <c r="Z62">
        <v>0</v>
      </c>
    </row>
    <row r="63" spans="1:26" ht="24.95" customHeight="1" x14ac:dyDescent="0.25">
      <c r="A63" s="172"/>
      <c r="B63" s="169" t="s">
        <v>193</v>
      </c>
      <c r="C63" s="173" t="s">
        <v>194</v>
      </c>
      <c r="D63" s="169" t="s">
        <v>195</v>
      </c>
      <c r="E63" s="169" t="s">
        <v>137</v>
      </c>
      <c r="F63" s="170">
        <v>175.6</v>
      </c>
      <c r="G63" s="171"/>
      <c r="H63" s="171"/>
      <c r="I63" s="171">
        <f t="shared" si="9"/>
        <v>0</v>
      </c>
      <c r="J63" s="169">
        <f t="shared" si="10"/>
        <v>107.12</v>
      </c>
      <c r="K63" s="1">
        <f t="shared" si="11"/>
        <v>0</v>
      </c>
      <c r="L63" s="1">
        <f t="shared" si="12"/>
        <v>0</v>
      </c>
      <c r="M63" s="1"/>
      <c r="N63" s="1">
        <v>0.61</v>
      </c>
      <c r="O63" s="1"/>
      <c r="P63" s="168">
        <v>2.572E-2</v>
      </c>
      <c r="Q63" s="174"/>
      <c r="R63" s="174">
        <v>2.572E-2</v>
      </c>
      <c r="S63" s="150">
        <f>ROUND(F63*(R63),3)</f>
        <v>4.516</v>
      </c>
      <c r="V63" s="175"/>
      <c r="Z63">
        <v>0</v>
      </c>
    </row>
    <row r="64" spans="1:26" ht="24.95" customHeight="1" x14ac:dyDescent="0.25">
      <c r="A64" s="172"/>
      <c r="B64" s="169" t="s">
        <v>130</v>
      </c>
      <c r="C64" s="173" t="s">
        <v>196</v>
      </c>
      <c r="D64" s="169" t="s">
        <v>197</v>
      </c>
      <c r="E64" s="169" t="s">
        <v>137</v>
      </c>
      <c r="F64" s="170">
        <v>166.77</v>
      </c>
      <c r="G64" s="171"/>
      <c r="H64" s="171"/>
      <c r="I64" s="171">
        <f t="shared" si="9"/>
        <v>0</v>
      </c>
      <c r="J64" s="169">
        <f t="shared" si="10"/>
        <v>283.51</v>
      </c>
      <c r="K64" s="1">
        <f t="shared" si="11"/>
        <v>0</v>
      </c>
      <c r="L64" s="1">
        <f t="shared" si="12"/>
        <v>0</v>
      </c>
      <c r="M64" s="1"/>
      <c r="N64" s="1">
        <v>1.7</v>
      </c>
      <c r="O64" s="1"/>
      <c r="P64" s="168">
        <v>5.0000000000000002E-5</v>
      </c>
      <c r="Q64" s="174"/>
      <c r="R64" s="174">
        <v>5.0000000000000002E-5</v>
      </c>
      <c r="S64" s="150">
        <f>ROUND(F64*(R64),3)</f>
        <v>8.0000000000000002E-3</v>
      </c>
      <c r="V64" s="175"/>
      <c r="Z64">
        <v>0</v>
      </c>
    </row>
    <row r="65" spans="1:26" ht="24.95" customHeight="1" x14ac:dyDescent="0.25">
      <c r="A65" s="172"/>
      <c r="B65" s="169" t="s">
        <v>198</v>
      </c>
      <c r="C65" s="173" t="s">
        <v>199</v>
      </c>
      <c r="D65" s="169" t="s">
        <v>200</v>
      </c>
      <c r="E65" s="169" t="s">
        <v>111</v>
      </c>
      <c r="F65" s="170">
        <v>3.04</v>
      </c>
      <c r="G65" s="171"/>
      <c r="H65" s="171"/>
      <c r="I65" s="171">
        <f t="shared" si="9"/>
        <v>0</v>
      </c>
      <c r="J65" s="169">
        <f t="shared" si="10"/>
        <v>38.270000000000003</v>
      </c>
      <c r="K65" s="1">
        <f t="shared" si="11"/>
        <v>0</v>
      </c>
      <c r="L65" s="1">
        <f t="shared" si="12"/>
        <v>0</v>
      </c>
      <c r="M65" s="1"/>
      <c r="N65" s="1">
        <v>12.59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198</v>
      </c>
      <c r="C66" s="173" t="s">
        <v>201</v>
      </c>
      <c r="D66" s="169" t="s">
        <v>202</v>
      </c>
      <c r="E66" s="169" t="s">
        <v>111</v>
      </c>
      <c r="F66" s="170">
        <v>3.3</v>
      </c>
      <c r="G66" s="171"/>
      <c r="H66" s="171"/>
      <c r="I66" s="171">
        <f t="shared" si="9"/>
        <v>0</v>
      </c>
      <c r="J66" s="169">
        <f t="shared" si="10"/>
        <v>167.71</v>
      </c>
      <c r="K66" s="1">
        <f t="shared" si="11"/>
        <v>0</v>
      </c>
      <c r="L66" s="1">
        <f t="shared" si="12"/>
        <v>0</v>
      </c>
      <c r="M66" s="1"/>
      <c r="N66" s="1">
        <v>50.82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198</v>
      </c>
      <c r="C67" s="173" t="s">
        <v>203</v>
      </c>
      <c r="D67" s="169" t="s">
        <v>204</v>
      </c>
      <c r="E67" s="169" t="s">
        <v>205</v>
      </c>
      <c r="F67" s="170">
        <v>30</v>
      </c>
      <c r="G67" s="171"/>
      <c r="H67" s="171"/>
      <c r="I67" s="171">
        <f t="shared" si="9"/>
        <v>0</v>
      </c>
      <c r="J67" s="169">
        <f t="shared" si="10"/>
        <v>79.5</v>
      </c>
      <c r="K67" s="1">
        <f t="shared" si="11"/>
        <v>0</v>
      </c>
      <c r="L67" s="1">
        <f t="shared" si="12"/>
        <v>0</v>
      </c>
      <c r="M67" s="1"/>
      <c r="N67" s="1">
        <v>2.65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198</v>
      </c>
      <c r="C68" s="173" t="s">
        <v>206</v>
      </c>
      <c r="D68" s="169" t="s">
        <v>207</v>
      </c>
      <c r="E68" s="169" t="s">
        <v>145</v>
      </c>
      <c r="F68" s="170">
        <v>44</v>
      </c>
      <c r="G68" s="171"/>
      <c r="H68" s="171"/>
      <c r="I68" s="171">
        <f t="shared" si="9"/>
        <v>0</v>
      </c>
      <c r="J68" s="169">
        <f t="shared" si="10"/>
        <v>79.2</v>
      </c>
      <c r="K68" s="1">
        <f t="shared" si="11"/>
        <v>0</v>
      </c>
      <c r="L68" s="1">
        <f t="shared" si="12"/>
        <v>0</v>
      </c>
      <c r="M68" s="1"/>
      <c r="N68" s="1">
        <v>1.8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198</v>
      </c>
      <c r="C69" s="173" t="s">
        <v>208</v>
      </c>
      <c r="D69" s="169" t="s">
        <v>209</v>
      </c>
      <c r="E69" s="169" t="s">
        <v>137</v>
      </c>
      <c r="F69" s="170">
        <v>102.65</v>
      </c>
      <c r="G69" s="171"/>
      <c r="H69" s="171"/>
      <c r="I69" s="171">
        <f t="shared" si="9"/>
        <v>0</v>
      </c>
      <c r="J69" s="169">
        <f t="shared" si="10"/>
        <v>141.66</v>
      </c>
      <c r="K69" s="1">
        <f t="shared" si="11"/>
        <v>0</v>
      </c>
      <c r="L69" s="1">
        <f t="shared" si="12"/>
        <v>0</v>
      </c>
      <c r="M69" s="1"/>
      <c r="N69" s="1">
        <v>1.38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198</v>
      </c>
      <c r="C70" s="173" t="s">
        <v>210</v>
      </c>
      <c r="D70" s="169" t="s">
        <v>211</v>
      </c>
      <c r="E70" s="169" t="s">
        <v>152</v>
      </c>
      <c r="F70" s="170">
        <v>19.827999999999999</v>
      </c>
      <c r="G70" s="171"/>
      <c r="H70" s="171"/>
      <c r="I70" s="171">
        <f t="shared" si="9"/>
        <v>0</v>
      </c>
      <c r="J70" s="169">
        <f t="shared" si="10"/>
        <v>79.510000000000005</v>
      </c>
      <c r="K70" s="1">
        <f t="shared" si="11"/>
        <v>0</v>
      </c>
      <c r="L70" s="1">
        <f t="shared" si="12"/>
        <v>0</v>
      </c>
      <c r="M70" s="1"/>
      <c r="N70" s="1">
        <v>4.01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198</v>
      </c>
      <c r="C71" s="173" t="s">
        <v>212</v>
      </c>
      <c r="D71" s="169" t="s">
        <v>213</v>
      </c>
      <c r="E71" s="169" t="s">
        <v>152</v>
      </c>
      <c r="F71" s="170">
        <v>19.827999999999999</v>
      </c>
      <c r="G71" s="171"/>
      <c r="H71" s="171"/>
      <c r="I71" s="171">
        <f t="shared" si="9"/>
        <v>0</v>
      </c>
      <c r="J71" s="169">
        <f t="shared" si="10"/>
        <v>133.63999999999999</v>
      </c>
      <c r="K71" s="1">
        <f t="shared" si="11"/>
        <v>0</v>
      </c>
      <c r="L71" s="1">
        <f t="shared" si="12"/>
        <v>0</v>
      </c>
      <c r="M71" s="1"/>
      <c r="N71" s="1">
        <v>6.74</v>
      </c>
      <c r="O71" s="1"/>
      <c r="P71" s="161"/>
      <c r="Q71" s="174"/>
      <c r="R71" s="174"/>
      <c r="S71" s="150"/>
      <c r="V71" s="175"/>
      <c r="Z71">
        <v>0</v>
      </c>
    </row>
    <row r="72" spans="1:26" ht="24.95" customHeight="1" x14ac:dyDescent="0.25">
      <c r="A72" s="172"/>
      <c r="B72" s="169" t="s">
        <v>198</v>
      </c>
      <c r="C72" s="173" t="s">
        <v>214</v>
      </c>
      <c r="D72" s="169" t="s">
        <v>215</v>
      </c>
      <c r="E72" s="169" t="s">
        <v>152</v>
      </c>
      <c r="F72" s="170">
        <v>19.827999999999999</v>
      </c>
      <c r="G72" s="171"/>
      <c r="H72" s="171"/>
      <c r="I72" s="171">
        <f t="shared" si="9"/>
        <v>0</v>
      </c>
      <c r="J72" s="169">
        <f t="shared" si="10"/>
        <v>80.3</v>
      </c>
      <c r="K72" s="1">
        <f t="shared" si="11"/>
        <v>0</v>
      </c>
      <c r="L72" s="1">
        <f t="shared" si="12"/>
        <v>0</v>
      </c>
      <c r="M72" s="1"/>
      <c r="N72" s="1">
        <v>4.05</v>
      </c>
      <c r="O72" s="1"/>
      <c r="P72" s="161"/>
      <c r="Q72" s="174"/>
      <c r="R72" s="174"/>
      <c r="S72" s="150"/>
      <c r="V72" s="175"/>
      <c r="Z72">
        <v>0</v>
      </c>
    </row>
    <row r="73" spans="1:26" x14ac:dyDescent="0.25">
      <c r="A73" s="150"/>
      <c r="B73" s="150"/>
      <c r="C73" s="150"/>
      <c r="D73" s="150" t="s">
        <v>70</v>
      </c>
      <c r="E73" s="150"/>
      <c r="F73" s="168"/>
      <c r="G73" s="153"/>
      <c r="H73" s="153">
        <f>ROUND((SUM(M59:M72))/1,2)</f>
        <v>0</v>
      </c>
      <c r="I73" s="153">
        <f>ROUND((SUM(I59:I72))/1,2)</f>
        <v>0</v>
      </c>
      <c r="J73" s="150"/>
      <c r="K73" s="150"/>
      <c r="L73" s="150">
        <f>ROUND((SUM(L59:L72))/1,2)</f>
        <v>0</v>
      </c>
      <c r="M73" s="150">
        <f>ROUND((SUM(M59:M72))/1,2)</f>
        <v>0</v>
      </c>
      <c r="N73" s="150"/>
      <c r="O73" s="150"/>
      <c r="P73" s="176">
        <f>ROUND((SUM(P59:P72))/1,2)</f>
        <v>0.05</v>
      </c>
      <c r="Q73" s="147"/>
      <c r="R73" s="147"/>
      <c r="S73" s="176">
        <f>ROUND((SUM(S59:S72))/1,2)</f>
        <v>9.2200000000000006</v>
      </c>
      <c r="T73" s="147"/>
      <c r="U73" s="147"/>
      <c r="V73" s="147"/>
      <c r="W73" s="147"/>
      <c r="X73" s="147"/>
      <c r="Y73" s="147"/>
      <c r="Z73" s="147"/>
    </row>
    <row r="74" spans="1:26" x14ac:dyDescent="0.25">
      <c r="A74" s="1"/>
      <c r="B74" s="1"/>
      <c r="C74" s="1"/>
      <c r="D74" s="1"/>
      <c r="E74" s="1"/>
      <c r="F74" s="161"/>
      <c r="G74" s="143"/>
      <c r="H74" s="143"/>
      <c r="I74" s="143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50"/>
      <c r="B75" s="150"/>
      <c r="C75" s="150"/>
      <c r="D75" s="150" t="s">
        <v>71</v>
      </c>
      <c r="E75" s="150"/>
      <c r="F75" s="168"/>
      <c r="G75" s="151"/>
      <c r="H75" s="151"/>
      <c r="I75" s="151"/>
      <c r="J75" s="150"/>
      <c r="K75" s="150"/>
      <c r="L75" s="150"/>
      <c r="M75" s="150"/>
      <c r="N75" s="150"/>
      <c r="O75" s="150"/>
      <c r="P75" s="150"/>
      <c r="Q75" s="147"/>
      <c r="R75" s="147"/>
      <c r="S75" s="150"/>
      <c r="T75" s="147"/>
      <c r="U75" s="147"/>
      <c r="V75" s="147"/>
      <c r="W75" s="147"/>
      <c r="X75" s="147"/>
      <c r="Y75" s="147"/>
      <c r="Z75" s="147"/>
    </row>
    <row r="76" spans="1:26" ht="24.95" customHeight="1" x14ac:dyDescent="0.25">
      <c r="A76" s="172"/>
      <c r="B76" s="169" t="s">
        <v>181</v>
      </c>
      <c r="C76" s="173" t="s">
        <v>216</v>
      </c>
      <c r="D76" s="169" t="s">
        <v>217</v>
      </c>
      <c r="E76" s="169" t="s">
        <v>152</v>
      </c>
      <c r="F76" s="170">
        <v>130.44300000000001</v>
      </c>
      <c r="G76" s="171"/>
      <c r="H76" s="171"/>
      <c r="I76" s="171">
        <f>ROUND(F76*(G76+H76),2)</f>
        <v>0</v>
      </c>
      <c r="J76" s="169">
        <f>ROUND(F76*(N76),2)</f>
        <v>2050.56</v>
      </c>
      <c r="K76" s="1">
        <f>ROUND(F76*(O76),2)</f>
        <v>0</v>
      </c>
      <c r="L76" s="1">
        <f>ROUND(F76*(G76),2)</f>
        <v>0</v>
      </c>
      <c r="M76" s="1"/>
      <c r="N76" s="1">
        <v>15.72</v>
      </c>
      <c r="O76" s="1"/>
      <c r="P76" s="161"/>
      <c r="Q76" s="174"/>
      <c r="R76" s="174"/>
      <c r="S76" s="150"/>
      <c r="V76" s="175"/>
      <c r="Z76">
        <v>0</v>
      </c>
    </row>
    <row r="77" spans="1:26" x14ac:dyDescent="0.25">
      <c r="A77" s="150"/>
      <c r="B77" s="150"/>
      <c r="C77" s="150"/>
      <c r="D77" s="150" t="s">
        <v>71</v>
      </c>
      <c r="E77" s="150"/>
      <c r="F77" s="168"/>
      <c r="G77" s="153"/>
      <c r="H77" s="153">
        <f>ROUND((SUM(M75:M76))/1,2)</f>
        <v>0</v>
      </c>
      <c r="I77" s="153">
        <f>ROUND((SUM(I75:I76))/1,2)</f>
        <v>0</v>
      </c>
      <c r="J77" s="150"/>
      <c r="K77" s="150"/>
      <c r="L77" s="150">
        <f>ROUND((SUM(L75:L76))/1,2)</f>
        <v>0</v>
      </c>
      <c r="M77" s="150">
        <f>ROUND((SUM(M75:M76))/1,2)</f>
        <v>0</v>
      </c>
      <c r="N77" s="150"/>
      <c r="O77" s="150"/>
      <c r="P77" s="176">
        <f>ROUND((SUM(P75:P76))/1,2)</f>
        <v>0</v>
      </c>
      <c r="Q77" s="147"/>
      <c r="R77" s="147"/>
      <c r="S77" s="176">
        <f>ROUND((SUM(S75:S76))/1,2)</f>
        <v>0</v>
      </c>
      <c r="T77" s="147"/>
      <c r="U77" s="147"/>
      <c r="V77" s="147"/>
      <c r="W77" s="147"/>
      <c r="X77" s="147"/>
      <c r="Y77" s="147"/>
      <c r="Z77" s="147"/>
    </row>
    <row r="78" spans="1:26" x14ac:dyDescent="0.25">
      <c r="A78" s="1"/>
      <c r="B78" s="1"/>
      <c r="C78" s="1"/>
      <c r="D78" s="1"/>
      <c r="E78" s="1"/>
      <c r="F78" s="161"/>
      <c r="G78" s="143"/>
      <c r="H78" s="143"/>
      <c r="I78" s="143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0"/>
      <c r="B79" s="150"/>
      <c r="C79" s="150"/>
      <c r="D79" s="2" t="s">
        <v>64</v>
      </c>
      <c r="E79" s="150"/>
      <c r="F79" s="168"/>
      <c r="G79" s="153"/>
      <c r="H79" s="153">
        <f>ROUND((SUM(M9:M78))/2,2)</f>
        <v>0</v>
      </c>
      <c r="I79" s="153">
        <f>ROUND((SUM(I9:I78))/2,2)</f>
        <v>0</v>
      </c>
      <c r="J79" s="151"/>
      <c r="K79" s="150"/>
      <c r="L79" s="151">
        <f>ROUND((SUM(L9:L78))/2,2)</f>
        <v>0</v>
      </c>
      <c r="M79" s="151">
        <f>ROUND((SUM(M9:M78))/2,2)</f>
        <v>0</v>
      </c>
      <c r="N79" s="150"/>
      <c r="O79" s="150"/>
      <c r="P79" s="176">
        <f>ROUND((SUM(P9:P78))/2,2)</f>
        <v>15.42</v>
      </c>
      <c r="S79" s="176">
        <f>ROUND((SUM(S9:S78))/2,2)</f>
        <v>116.02</v>
      </c>
    </row>
    <row r="80" spans="1:26" x14ac:dyDescent="0.25">
      <c r="A80" s="1"/>
      <c r="B80" s="1"/>
      <c r="C80" s="1"/>
      <c r="D80" s="1"/>
      <c r="E80" s="1"/>
      <c r="F80" s="161"/>
      <c r="G80" s="143"/>
      <c r="H80" s="143"/>
      <c r="I80" s="143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0"/>
      <c r="B81" s="150"/>
      <c r="C81" s="150"/>
      <c r="D81" s="2" t="s">
        <v>72</v>
      </c>
      <c r="E81" s="150"/>
      <c r="F81" s="168"/>
      <c r="G81" s="151"/>
      <c r="H81" s="151"/>
      <c r="I81" s="151"/>
      <c r="J81" s="150"/>
      <c r="K81" s="150"/>
      <c r="L81" s="150"/>
      <c r="M81" s="150"/>
      <c r="N81" s="150"/>
      <c r="O81" s="150"/>
      <c r="P81" s="150"/>
      <c r="Q81" s="147"/>
      <c r="R81" s="147"/>
      <c r="S81" s="150"/>
      <c r="T81" s="147"/>
      <c r="U81" s="147"/>
      <c r="V81" s="147"/>
      <c r="W81" s="147"/>
      <c r="X81" s="147"/>
      <c r="Y81" s="147"/>
      <c r="Z81" s="147"/>
    </row>
    <row r="82" spans="1:26" x14ac:dyDescent="0.25">
      <c r="A82" s="150"/>
      <c r="B82" s="150"/>
      <c r="C82" s="150"/>
      <c r="D82" s="150" t="s">
        <v>73</v>
      </c>
      <c r="E82" s="150"/>
      <c r="F82" s="168"/>
      <c r="G82" s="151"/>
      <c r="H82" s="151"/>
      <c r="I82" s="151"/>
      <c r="J82" s="150"/>
      <c r="K82" s="150"/>
      <c r="L82" s="150"/>
      <c r="M82" s="150"/>
      <c r="N82" s="150"/>
      <c r="O82" s="150"/>
      <c r="P82" s="150"/>
      <c r="Q82" s="147"/>
      <c r="R82" s="147"/>
      <c r="S82" s="150"/>
      <c r="T82" s="147"/>
      <c r="U82" s="147"/>
      <c r="V82" s="147"/>
      <c r="W82" s="147"/>
      <c r="X82" s="147"/>
      <c r="Y82" s="147"/>
      <c r="Z82" s="147"/>
    </row>
    <row r="83" spans="1:26" ht="24.95" customHeight="1" x14ac:dyDescent="0.25">
      <c r="A83" s="172"/>
      <c r="B83" s="169" t="s">
        <v>218</v>
      </c>
      <c r="C83" s="173" t="s">
        <v>219</v>
      </c>
      <c r="D83" s="169" t="s">
        <v>220</v>
      </c>
      <c r="E83" s="169" t="s">
        <v>137</v>
      </c>
      <c r="F83" s="170">
        <v>47.88</v>
      </c>
      <c r="G83" s="171"/>
      <c r="H83" s="171"/>
      <c r="I83" s="171">
        <f>ROUND(F83*(G83+H83),2)</f>
        <v>0</v>
      </c>
      <c r="J83" s="169">
        <f>ROUND(F83*(N83),2)</f>
        <v>4.3099999999999996</v>
      </c>
      <c r="K83" s="1">
        <f>ROUND(F83*(O83),2)</f>
        <v>0</v>
      </c>
      <c r="L83" s="1">
        <f>ROUND(F83*(G83),2)</f>
        <v>0</v>
      </c>
      <c r="M83" s="1"/>
      <c r="N83" s="1">
        <v>0.09</v>
      </c>
      <c r="O83" s="1"/>
      <c r="P83" s="161"/>
      <c r="Q83" s="174"/>
      <c r="R83" s="174"/>
      <c r="S83" s="150"/>
      <c r="V83" s="175"/>
      <c r="Z83">
        <v>0</v>
      </c>
    </row>
    <row r="84" spans="1:26" ht="24.95" customHeight="1" x14ac:dyDescent="0.25">
      <c r="A84" s="172"/>
      <c r="B84" s="169" t="s">
        <v>218</v>
      </c>
      <c r="C84" s="173" t="s">
        <v>221</v>
      </c>
      <c r="D84" s="169" t="s">
        <v>222</v>
      </c>
      <c r="E84" s="169" t="s">
        <v>137</v>
      </c>
      <c r="F84" s="170">
        <v>95.76</v>
      </c>
      <c r="G84" s="171"/>
      <c r="H84" s="171"/>
      <c r="I84" s="171">
        <f>ROUND(F84*(G84+H84),2)</f>
        <v>0</v>
      </c>
      <c r="J84" s="169">
        <f>ROUND(F84*(N84),2)</f>
        <v>95.76</v>
      </c>
      <c r="K84" s="1">
        <f>ROUND(F84*(O84),2)</f>
        <v>0</v>
      </c>
      <c r="L84" s="1">
        <f>ROUND(F84*(G84),2)</f>
        <v>0</v>
      </c>
      <c r="M84" s="1"/>
      <c r="N84" s="1">
        <v>1</v>
      </c>
      <c r="O84" s="1"/>
      <c r="P84" s="168">
        <v>5.4000000000000001E-4</v>
      </c>
      <c r="Q84" s="174"/>
      <c r="R84" s="174">
        <v>5.4000000000000001E-4</v>
      </c>
      <c r="S84" s="150">
        <f>ROUND(F84*(R84),3)</f>
        <v>5.1999999999999998E-2</v>
      </c>
      <c r="V84" s="175"/>
      <c r="Z84">
        <v>0</v>
      </c>
    </row>
    <row r="85" spans="1:26" ht="24.95" customHeight="1" x14ac:dyDescent="0.25">
      <c r="A85" s="172"/>
      <c r="B85" s="169" t="s">
        <v>218</v>
      </c>
      <c r="C85" s="173" t="s">
        <v>223</v>
      </c>
      <c r="D85" s="169" t="s">
        <v>224</v>
      </c>
      <c r="E85" s="169" t="s">
        <v>225</v>
      </c>
      <c r="F85" s="170">
        <v>0.08</v>
      </c>
      <c r="G85" s="177"/>
      <c r="H85" s="177"/>
      <c r="I85" s="177">
        <f>ROUND(F85*(G85+H85),2)</f>
        <v>0</v>
      </c>
      <c r="J85" s="169">
        <f>ROUND(F85*(N85),2)</f>
        <v>0.24</v>
      </c>
      <c r="K85" s="1">
        <f>ROUND(F85*(O85),2)</f>
        <v>0</v>
      </c>
      <c r="L85" s="1">
        <f>ROUND(F85*(G85),2)</f>
        <v>0</v>
      </c>
      <c r="M85" s="1"/>
      <c r="N85" s="1">
        <v>3.03</v>
      </c>
      <c r="O85" s="1"/>
      <c r="P85" s="161"/>
      <c r="Q85" s="174"/>
      <c r="R85" s="174"/>
      <c r="S85" s="150"/>
      <c r="V85" s="175"/>
      <c r="Z85">
        <v>0</v>
      </c>
    </row>
    <row r="86" spans="1:26" ht="24.95" customHeight="1" x14ac:dyDescent="0.25">
      <c r="A86" s="172"/>
      <c r="B86" s="169" t="s">
        <v>226</v>
      </c>
      <c r="C86" s="173" t="s">
        <v>227</v>
      </c>
      <c r="D86" s="169" t="s">
        <v>228</v>
      </c>
      <c r="E86" s="169" t="s">
        <v>152</v>
      </c>
      <c r="F86" s="170">
        <v>3.4000000000000002E-2</v>
      </c>
      <c r="G86" s="171"/>
      <c r="H86" s="171"/>
      <c r="I86" s="171">
        <f>ROUND(F86*(G86+H86),2)</f>
        <v>0</v>
      </c>
      <c r="J86" s="169">
        <f>ROUND(F86*(N86),2)</f>
        <v>28.77</v>
      </c>
      <c r="K86" s="1">
        <f>ROUND(F86*(O86),2)</f>
        <v>0</v>
      </c>
      <c r="L86" s="1"/>
      <c r="M86" s="1">
        <f>ROUND(F86*(G86),2)</f>
        <v>0</v>
      </c>
      <c r="N86" s="1">
        <v>846.14</v>
      </c>
      <c r="O86" s="1"/>
      <c r="P86" s="168">
        <v>1</v>
      </c>
      <c r="Q86" s="174"/>
      <c r="R86" s="174">
        <v>1</v>
      </c>
      <c r="S86" s="150">
        <f>ROUND(F86*(R86),3)</f>
        <v>3.4000000000000002E-2</v>
      </c>
      <c r="V86" s="175"/>
      <c r="Z86">
        <v>0</v>
      </c>
    </row>
    <row r="87" spans="1:26" ht="24.95" customHeight="1" x14ac:dyDescent="0.25">
      <c r="A87" s="172"/>
      <c r="B87" s="169" t="s">
        <v>229</v>
      </c>
      <c r="C87" s="173" t="s">
        <v>230</v>
      </c>
      <c r="D87" s="169" t="s">
        <v>231</v>
      </c>
      <c r="E87" s="169" t="s">
        <v>137</v>
      </c>
      <c r="F87" s="170">
        <v>110.124</v>
      </c>
      <c r="G87" s="171"/>
      <c r="H87" s="171"/>
      <c r="I87" s="171">
        <f>ROUND(F87*(G87+H87),2)</f>
        <v>0</v>
      </c>
      <c r="J87" s="169">
        <f>ROUND(F87*(N87),2)</f>
        <v>174</v>
      </c>
      <c r="K87" s="1">
        <f>ROUND(F87*(O87),2)</f>
        <v>0</v>
      </c>
      <c r="L87" s="1"/>
      <c r="M87" s="1">
        <f>ROUND(F87*(G87),2)</f>
        <v>0</v>
      </c>
      <c r="N87" s="1">
        <v>1.58</v>
      </c>
      <c r="O87" s="1"/>
      <c r="P87" s="161"/>
      <c r="Q87" s="174"/>
      <c r="R87" s="174"/>
      <c r="S87" s="150"/>
      <c r="V87" s="175"/>
      <c r="Z87">
        <v>0</v>
      </c>
    </row>
    <row r="88" spans="1:26" x14ac:dyDescent="0.25">
      <c r="A88" s="150"/>
      <c r="B88" s="150"/>
      <c r="C88" s="150"/>
      <c r="D88" s="150" t="s">
        <v>73</v>
      </c>
      <c r="E88" s="150"/>
      <c r="F88" s="168"/>
      <c r="G88" s="153"/>
      <c r="H88" s="153">
        <f>ROUND((SUM(M82:M87))/1,2)</f>
        <v>0</v>
      </c>
      <c r="I88" s="153">
        <f>ROUND((SUM(I82:I87))/1,2)</f>
        <v>0</v>
      </c>
      <c r="J88" s="150"/>
      <c r="K88" s="150"/>
      <c r="L88" s="150">
        <f>ROUND((SUM(L82:L87))/1,2)</f>
        <v>0</v>
      </c>
      <c r="M88" s="150">
        <f>ROUND((SUM(M82:M87))/1,2)</f>
        <v>0</v>
      </c>
      <c r="N88" s="150"/>
      <c r="O88" s="150"/>
      <c r="P88" s="176">
        <f>ROUND((SUM(P82:P87))/1,2)</f>
        <v>1</v>
      </c>
      <c r="Q88" s="147"/>
      <c r="R88" s="147"/>
      <c r="S88" s="176">
        <f>ROUND((SUM(S82:S87))/1,2)</f>
        <v>0.09</v>
      </c>
      <c r="T88" s="147"/>
      <c r="U88" s="147"/>
      <c r="V88" s="147"/>
      <c r="W88" s="147"/>
      <c r="X88" s="147"/>
      <c r="Y88" s="147"/>
      <c r="Z88" s="147"/>
    </row>
    <row r="89" spans="1:26" x14ac:dyDescent="0.25">
      <c r="A89" s="1"/>
      <c r="B89" s="1"/>
      <c r="C89" s="1"/>
      <c r="D89" s="1"/>
      <c r="E89" s="1"/>
      <c r="F89" s="161"/>
      <c r="G89" s="143"/>
      <c r="H89" s="143"/>
      <c r="I89" s="143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0"/>
      <c r="B90" s="150"/>
      <c r="C90" s="150"/>
      <c r="D90" s="150" t="s">
        <v>74</v>
      </c>
      <c r="E90" s="150"/>
      <c r="F90" s="168"/>
      <c r="G90" s="151"/>
      <c r="H90" s="151"/>
      <c r="I90" s="151"/>
      <c r="J90" s="150"/>
      <c r="K90" s="150"/>
      <c r="L90" s="150"/>
      <c r="M90" s="150"/>
      <c r="N90" s="150"/>
      <c r="O90" s="150"/>
      <c r="P90" s="150"/>
      <c r="Q90" s="147"/>
      <c r="R90" s="147"/>
      <c r="S90" s="150"/>
      <c r="T90" s="147"/>
      <c r="U90" s="147"/>
      <c r="V90" s="147"/>
      <c r="W90" s="147"/>
      <c r="X90" s="147"/>
      <c r="Y90" s="147"/>
      <c r="Z90" s="147"/>
    </row>
    <row r="91" spans="1:26" ht="24.95" customHeight="1" x14ac:dyDescent="0.25">
      <c r="A91" s="172"/>
      <c r="B91" s="169" t="s">
        <v>232</v>
      </c>
      <c r="C91" s="173" t="s">
        <v>233</v>
      </c>
      <c r="D91" s="169" t="s">
        <v>234</v>
      </c>
      <c r="E91" s="169" t="s">
        <v>137</v>
      </c>
      <c r="F91" s="170">
        <v>248</v>
      </c>
      <c r="G91" s="171"/>
      <c r="H91" s="171"/>
      <c r="I91" s="171">
        <f>ROUND(F91*(G91+H91),2)</f>
        <v>0</v>
      </c>
      <c r="J91" s="169">
        <f>ROUND(F91*(N91),2)</f>
        <v>14.88</v>
      </c>
      <c r="K91" s="1">
        <f>ROUND(F91*(O91),2)</f>
        <v>0</v>
      </c>
      <c r="L91" s="1">
        <f>ROUND(F91*(G91),2)</f>
        <v>0</v>
      </c>
      <c r="M91" s="1"/>
      <c r="N91" s="1">
        <v>0.06</v>
      </c>
      <c r="O91" s="1"/>
      <c r="P91" s="161"/>
      <c r="Q91" s="174"/>
      <c r="R91" s="174"/>
      <c r="S91" s="150"/>
      <c r="V91" s="175"/>
      <c r="Z91">
        <v>0</v>
      </c>
    </row>
    <row r="92" spans="1:26" ht="24.95" customHeight="1" x14ac:dyDescent="0.25">
      <c r="A92" s="172"/>
      <c r="B92" s="169" t="s">
        <v>232</v>
      </c>
      <c r="C92" s="173" t="s">
        <v>235</v>
      </c>
      <c r="D92" s="169" t="s">
        <v>236</v>
      </c>
      <c r="E92" s="169" t="s">
        <v>225</v>
      </c>
      <c r="F92" s="170">
        <v>0.08</v>
      </c>
      <c r="G92" s="177"/>
      <c r="H92" s="177"/>
      <c r="I92" s="177">
        <f>ROUND(F92*(G92+H92),2)</f>
        <v>0</v>
      </c>
      <c r="J92" s="169">
        <f>ROUND(F92*(N92),2)</f>
        <v>0.3</v>
      </c>
      <c r="K92" s="1">
        <f>ROUND(F92*(O92),2)</f>
        <v>0</v>
      </c>
      <c r="L92" s="1">
        <f>ROUND(F92*(G92),2)</f>
        <v>0</v>
      </c>
      <c r="M92" s="1"/>
      <c r="N92" s="1">
        <v>3.71</v>
      </c>
      <c r="O92" s="1"/>
      <c r="P92" s="161"/>
      <c r="Q92" s="174"/>
      <c r="R92" s="174"/>
      <c r="S92" s="150"/>
      <c r="V92" s="175"/>
      <c r="Z92">
        <v>0</v>
      </c>
    </row>
    <row r="93" spans="1:26" ht="24.95" customHeight="1" x14ac:dyDescent="0.25">
      <c r="A93" s="172"/>
      <c r="B93" s="169" t="s">
        <v>138</v>
      </c>
      <c r="C93" s="173" t="s">
        <v>237</v>
      </c>
      <c r="D93" s="169" t="s">
        <v>238</v>
      </c>
      <c r="E93" s="169" t="s">
        <v>137</v>
      </c>
      <c r="F93" s="170">
        <v>285.2</v>
      </c>
      <c r="G93" s="171"/>
      <c r="H93" s="171"/>
      <c r="I93" s="171">
        <f>ROUND(F93*(G93+H93),2)</f>
        <v>0</v>
      </c>
      <c r="J93" s="169">
        <f>ROUND(F93*(N93),2)</f>
        <v>356.5</v>
      </c>
      <c r="K93" s="1">
        <f>ROUND(F93*(O93),2)</f>
        <v>0</v>
      </c>
      <c r="L93" s="1">
        <f>ROUND(F93*(G93),2)</f>
        <v>0</v>
      </c>
      <c r="M93" s="1"/>
      <c r="N93" s="1">
        <v>1.25</v>
      </c>
      <c r="O93" s="1"/>
      <c r="P93" s="161"/>
      <c r="Q93" s="174"/>
      <c r="R93" s="174"/>
      <c r="S93" s="150"/>
      <c r="V93" s="175"/>
      <c r="Z93">
        <v>0</v>
      </c>
    </row>
    <row r="94" spans="1:26" x14ac:dyDescent="0.25">
      <c r="A94" s="150"/>
      <c r="B94" s="150"/>
      <c r="C94" s="150"/>
      <c r="D94" s="150" t="s">
        <v>74</v>
      </c>
      <c r="E94" s="150"/>
      <c r="F94" s="168"/>
      <c r="G94" s="153"/>
      <c r="H94" s="153">
        <f>ROUND((SUM(M90:M93))/1,2)</f>
        <v>0</v>
      </c>
      <c r="I94" s="153">
        <f>ROUND((SUM(I90:I93))/1,2)</f>
        <v>0</v>
      </c>
      <c r="J94" s="150"/>
      <c r="K94" s="150"/>
      <c r="L94" s="150">
        <f>ROUND((SUM(L90:L93))/1,2)</f>
        <v>0</v>
      </c>
      <c r="M94" s="150">
        <f>ROUND((SUM(M90:M93))/1,2)</f>
        <v>0</v>
      </c>
      <c r="N94" s="150"/>
      <c r="O94" s="150"/>
      <c r="P94" s="176">
        <f>ROUND((SUM(P90:P93))/1,2)</f>
        <v>0</v>
      </c>
      <c r="Q94" s="147"/>
      <c r="R94" s="147"/>
      <c r="S94" s="176">
        <f>ROUND((SUM(S90:S93))/1,2)</f>
        <v>0</v>
      </c>
      <c r="T94" s="147"/>
      <c r="U94" s="147"/>
      <c r="V94" s="147"/>
      <c r="W94" s="147"/>
      <c r="X94" s="147"/>
      <c r="Y94" s="147"/>
      <c r="Z94" s="147"/>
    </row>
    <row r="95" spans="1:26" x14ac:dyDescent="0.25">
      <c r="A95" s="1"/>
      <c r="B95" s="1"/>
      <c r="C95" s="1"/>
      <c r="D95" s="1"/>
      <c r="E95" s="1"/>
      <c r="F95" s="161"/>
      <c r="G95" s="143"/>
      <c r="H95" s="143"/>
      <c r="I95" s="143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50"/>
      <c r="B96" s="150"/>
      <c r="C96" s="150"/>
      <c r="D96" s="150" t="s">
        <v>75</v>
      </c>
      <c r="E96" s="150"/>
      <c r="F96" s="168"/>
      <c r="G96" s="151"/>
      <c r="H96" s="151"/>
      <c r="I96" s="151"/>
      <c r="J96" s="150"/>
      <c r="K96" s="150"/>
      <c r="L96" s="150"/>
      <c r="M96" s="150"/>
      <c r="N96" s="150"/>
      <c r="O96" s="150"/>
      <c r="P96" s="150"/>
      <c r="Q96" s="147"/>
      <c r="R96" s="147"/>
      <c r="S96" s="150"/>
      <c r="T96" s="147"/>
      <c r="U96" s="147"/>
      <c r="V96" s="147"/>
      <c r="W96" s="147"/>
      <c r="X96" s="147"/>
      <c r="Y96" s="147"/>
      <c r="Z96" s="147"/>
    </row>
    <row r="97" spans="1:26" ht="24.95" customHeight="1" x14ac:dyDescent="0.25">
      <c r="A97" s="172"/>
      <c r="B97" s="169" t="s">
        <v>239</v>
      </c>
      <c r="C97" s="173" t="s">
        <v>240</v>
      </c>
      <c r="D97" s="169" t="s">
        <v>241</v>
      </c>
      <c r="E97" s="169" t="s">
        <v>137</v>
      </c>
      <c r="F97" s="170">
        <v>166.77</v>
      </c>
      <c r="G97" s="171"/>
      <c r="H97" s="171"/>
      <c r="I97" s="171">
        <f t="shared" ref="I97:I102" si="13">ROUND(F97*(G97+H97),2)</f>
        <v>0</v>
      </c>
      <c r="J97" s="169">
        <f t="shared" ref="J97:J102" si="14">ROUND(F97*(N97),2)</f>
        <v>95.06</v>
      </c>
      <c r="K97" s="1">
        <f t="shared" ref="K97:K102" si="15">ROUND(F97*(O97),2)</f>
        <v>0</v>
      </c>
      <c r="L97" s="1">
        <f>ROUND(F97*(G97),2)</f>
        <v>0</v>
      </c>
      <c r="M97" s="1"/>
      <c r="N97" s="1">
        <v>0.56999999999999995</v>
      </c>
      <c r="O97" s="1"/>
      <c r="P97" s="161"/>
      <c r="Q97" s="174"/>
      <c r="R97" s="174"/>
      <c r="S97" s="150"/>
      <c r="V97" s="175"/>
      <c r="Z97">
        <v>0</v>
      </c>
    </row>
    <row r="98" spans="1:26" ht="24.95" customHeight="1" x14ac:dyDescent="0.25">
      <c r="A98" s="172"/>
      <c r="B98" s="169" t="s">
        <v>239</v>
      </c>
      <c r="C98" s="173" t="s">
        <v>242</v>
      </c>
      <c r="D98" s="169" t="s">
        <v>243</v>
      </c>
      <c r="E98" s="169" t="s">
        <v>137</v>
      </c>
      <c r="F98" s="170">
        <v>66.66</v>
      </c>
      <c r="G98" s="171"/>
      <c r="H98" s="171"/>
      <c r="I98" s="171">
        <f t="shared" si="13"/>
        <v>0</v>
      </c>
      <c r="J98" s="169">
        <f t="shared" si="14"/>
        <v>191.98</v>
      </c>
      <c r="K98" s="1">
        <f t="shared" si="15"/>
        <v>0</v>
      </c>
      <c r="L98" s="1">
        <f>ROUND(F98*(G98),2)</f>
        <v>0</v>
      </c>
      <c r="M98" s="1"/>
      <c r="N98" s="1">
        <v>2.88</v>
      </c>
      <c r="O98" s="1"/>
      <c r="P98" s="168">
        <v>5.9999999999999995E-4</v>
      </c>
      <c r="Q98" s="174"/>
      <c r="R98" s="174">
        <v>5.9999999999999995E-4</v>
      </c>
      <c r="S98" s="150">
        <f>ROUND(F98*(R98),3)</f>
        <v>0.04</v>
      </c>
      <c r="V98" s="175"/>
      <c r="Z98">
        <v>0</v>
      </c>
    </row>
    <row r="99" spans="1:26" ht="24.95" customHeight="1" x14ac:dyDescent="0.25">
      <c r="A99" s="172"/>
      <c r="B99" s="169" t="s">
        <v>244</v>
      </c>
      <c r="C99" s="173" t="s">
        <v>245</v>
      </c>
      <c r="D99" s="169" t="s">
        <v>246</v>
      </c>
      <c r="E99" s="169" t="s">
        <v>225</v>
      </c>
      <c r="F99" s="170">
        <v>0.04</v>
      </c>
      <c r="G99" s="177"/>
      <c r="H99" s="177"/>
      <c r="I99" s="177">
        <f t="shared" si="13"/>
        <v>0</v>
      </c>
      <c r="J99" s="169">
        <f t="shared" si="14"/>
        <v>0.6</v>
      </c>
      <c r="K99" s="1">
        <f t="shared" si="15"/>
        <v>0</v>
      </c>
      <c r="L99" s="1">
        <f>ROUND(F99*(G99),2)</f>
        <v>0</v>
      </c>
      <c r="M99" s="1"/>
      <c r="N99" s="1">
        <v>15.03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138</v>
      </c>
      <c r="C100" s="173" t="s">
        <v>247</v>
      </c>
      <c r="D100" s="169" t="s">
        <v>248</v>
      </c>
      <c r="E100" s="169" t="s">
        <v>137</v>
      </c>
      <c r="F100" s="170">
        <v>165.15199999999999</v>
      </c>
      <c r="G100" s="171"/>
      <c r="H100" s="171"/>
      <c r="I100" s="171">
        <f t="shared" si="13"/>
        <v>0</v>
      </c>
      <c r="J100" s="169">
        <f t="shared" si="14"/>
        <v>338.56</v>
      </c>
      <c r="K100" s="1">
        <f t="shared" si="15"/>
        <v>0</v>
      </c>
      <c r="L100" s="1">
        <f>ROUND(F100*(G100),2)</f>
        <v>0</v>
      </c>
      <c r="M100" s="1"/>
      <c r="N100" s="1">
        <v>2.0499999999999998</v>
      </c>
      <c r="O100" s="1"/>
      <c r="P100" s="161"/>
      <c r="Q100" s="174"/>
      <c r="R100" s="174"/>
      <c r="S100" s="150"/>
      <c r="V100" s="175"/>
      <c r="Z100">
        <v>0</v>
      </c>
    </row>
    <row r="101" spans="1:26" ht="24.95" customHeight="1" x14ac:dyDescent="0.25">
      <c r="A101" s="172"/>
      <c r="B101" s="169" t="s">
        <v>138</v>
      </c>
      <c r="C101" s="173" t="s">
        <v>249</v>
      </c>
      <c r="D101" s="169" t="s">
        <v>250</v>
      </c>
      <c r="E101" s="169" t="s">
        <v>137</v>
      </c>
      <c r="F101" s="170">
        <v>166.77</v>
      </c>
      <c r="G101" s="171"/>
      <c r="H101" s="171"/>
      <c r="I101" s="171">
        <f t="shared" si="13"/>
        <v>0</v>
      </c>
      <c r="J101" s="169">
        <f t="shared" si="14"/>
        <v>695.43</v>
      </c>
      <c r="K101" s="1">
        <f t="shared" si="15"/>
        <v>0</v>
      </c>
      <c r="L101" s="1">
        <f>ROUND(F101*(G101),2)</f>
        <v>0</v>
      </c>
      <c r="M101" s="1"/>
      <c r="N101" s="1">
        <v>4.17</v>
      </c>
      <c r="O101" s="1"/>
      <c r="P101" s="161"/>
      <c r="Q101" s="174"/>
      <c r="R101" s="174"/>
      <c r="S101" s="150"/>
      <c r="V101" s="175"/>
      <c r="Z101">
        <v>0</v>
      </c>
    </row>
    <row r="102" spans="1:26" ht="24.95" customHeight="1" x14ac:dyDescent="0.25">
      <c r="A102" s="172"/>
      <c r="B102" s="169" t="s">
        <v>251</v>
      </c>
      <c r="C102" s="173" t="s">
        <v>252</v>
      </c>
      <c r="D102" s="169" t="s">
        <v>253</v>
      </c>
      <c r="E102" s="169" t="s">
        <v>137</v>
      </c>
      <c r="F102" s="170">
        <v>67.992999999999995</v>
      </c>
      <c r="G102" s="171"/>
      <c r="H102" s="171"/>
      <c r="I102" s="171">
        <f t="shared" si="13"/>
        <v>0</v>
      </c>
      <c r="J102" s="169">
        <f t="shared" si="14"/>
        <v>180.86</v>
      </c>
      <c r="K102" s="1">
        <f t="shared" si="15"/>
        <v>0</v>
      </c>
      <c r="L102" s="1"/>
      <c r="M102" s="1">
        <f>ROUND(F102*(G102),2)</f>
        <v>0</v>
      </c>
      <c r="N102" s="1">
        <v>2.66</v>
      </c>
      <c r="O102" s="1"/>
      <c r="P102" s="168">
        <v>1.5E-3</v>
      </c>
      <c r="Q102" s="174"/>
      <c r="R102" s="174">
        <v>1.5E-3</v>
      </c>
      <c r="S102" s="150">
        <f>ROUND(F102*(R102),3)</f>
        <v>0.10199999999999999</v>
      </c>
      <c r="V102" s="175"/>
      <c r="Z102">
        <v>0</v>
      </c>
    </row>
    <row r="103" spans="1:26" x14ac:dyDescent="0.25">
      <c r="A103" s="150"/>
      <c r="B103" s="150"/>
      <c r="C103" s="150"/>
      <c r="D103" s="150" t="s">
        <v>75</v>
      </c>
      <c r="E103" s="150"/>
      <c r="F103" s="168"/>
      <c r="G103" s="153"/>
      <c r="H103" s="153">
        <f>ROUND((SUM(M96:M102))/1,2)</f>
        <v>0</v>
      </c>
      <c r="I103" s="153">
        <f>ROUND((SUM(I96:I102))/1,2)</f>
        <v>0</v>
      </c>
      <c r="J103" s="150"/>
      <c r="K103" s="150"/>
      <c r="L103" s="150">
        <f>ROUND((SUM(L96:L102))/1,2)</f>
        <v>0</v>
      </c>
      <c r="M103" s="150">
        <f>ROUND((SUM(M96:M102))/1,2)</f>
        <v>0</v>
      </c>
      <c r="N103" s="150"/>
      <c r="O103" s="150"/>
      <c r="P103" s="176">
        <f>ROUND((SUM(P96:P102))/1,2)</f>
        <v>0</v>
      </c>
      <c r="Q103" s="147"/>
      <c r="R103" s="147"/>
      <c r="S103" s="176">
        <f>ROUND((SUM(S96:S102))/1,2)</f>
        <v>0.14000000000000001</v>
      </c>
      <c r="T103" s="147"/>
      <c r="U103" s="147"/>
      <c r="V103" s="147"/>
      <c r="W103" s="147"/>
      <c r="X103" s="147"/>
      <c r="Y103" s="147"/>
      <c r="Z103" s="147"/>
    </row>
    <row r="104" spans="1:26" x14ac:dyDescent="0.25">
      <c r="A104" s="1"/>
      <c r="B104" s="1"/>
      <c r="C104" s="1"/>
      <c r="D104" s="1"/>
      <c r="E104" s="1"/>
      <c r="F104" s="161"/>
      <c r="G104" s="143"/>
      <c r="H104" s="143"/>
      <c r="I104" s="143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0"/>
      <c r="B105" s="150"/>
      <c r="C105" s="150"/>
      <c r="D105" s="150" t="s">
        <v>76</v>
      </c>
      <c r="E105" s="150"/>
      <c r="F105" s="168"/>
      <c r="G105" s="151"/>
      <c r="H105" s="151"/>
      <c r="I105" s="151"/>
      <c r="J105" s="150"/>
      <c r="K105" s="150"/>
      <c r="L105" s="150"/>
      <c r="M105" s="150"/>
      <c r="N105" s="150"/>
      <c r="O105" s="150"/>
      <c r="P105" s="150"/>
      <c r="Q105" s="147"/>
      <c r="R105" s="147"/>
      <c r="S105" s="150"/>
      <c r="T105" s="147"/>
      <c r="U105" s="147"/>
      <c r="V105" s="147"/>
      <c r="W105" s="147"/>
      <c r="X105" s="147"/>
      <c r="Y105" s="147"/>
      <c r="Z105" s="147"/>
    </row>
    <row r="106" spans="1:26" ht="24.95" customHeight="1" x14ac:dyDescent="0.25">
      <c r="A106" s="172"/>
      <c r="B106" s="169" t="s">
        <v>254</v>
      </c>
      <c r="C106" s="173" t="s">
        <v>255</v>
      </c>
      <c r="D106" s="169" t="s">
        <v>256</v>
      </c>
      <c r="E106" s="169" t="s">
        <v>145</v>
      </c>
      <c r="F106" s="170">
        <v>17.5</v>
      </c>
      <c r="G106" s="171"/>
      <c r="H106" s="171"/>
      <c r="I106" s="171">
        <f t="shared" ref="I106:I113" si="16">ROUND(F106*(G106+H106),2)</f>
        <v>0</v>
      </c>
      <c r="J106" s="169">
        <f t="shared" ref="J106:J113" si="17">ROUND(F106*(N106),2)</f>
        <v>183.4</v>
      </c>
      <c r="K106" s="1">
        <f t="shared" ref="K106:K113" si="18">ROUND(F106*(O106),2)</f>
        <v>0</v>
      </c>
      <c r="L106" s="1">
        <f t="shared" ref="L106:L113" si="19">ROUND(F106*(G106),2)</f>
        <v>0</v>
      </c>
      <c r="M106" s="1"/>
      <c r="N106" s="1">
        <v>10.48</v>
      </c>
      <c r="O106" s="1"/>
      <c r="P106" s="168">
        <v>1.6300000000000002E-3</v>
      </c>
      <c r="Q106" s="174"/>
      <c r="R106" s="174">
        <v>1.6300000000000002E-3</v>
      </c>
      <c r="S106" s="150">
        <f>ROUND(F106*(R106),3)</f>
        <v>2.9000000000000001E-2</v>
      </c>
      <c r="V106" s="175"/>
      <c r="Z106">
        <v>0</v>
      </c>
    </row>
    <row r="107" spans="1:26" ht="24.95" customHeight="1" x14ac:dyDescent="0.25">
      <c r="A107" s="172"/>
      <c r="B107" s="169" t="s">
        <v>254</v>
      </c>
      <c r="C107" s="173" t="s">
        <v>257</v>
      </c>
      <c r="D107" s="169" t="s">
        <v>258</v>
      </c>
      <c r="E107" s="169" t="s">
        <v>145</v>
      </c>
      <c r="F107" s="170">
        <v>8.5</v>
      </c>
      <c r="G107" s="171"/>
      <c r="H107" s="171"/>
      <c r="I107" s="171">
        <f t="shared" si="16"/>
        <v>0</v>
      </c>
      <c r="J107" s="169">
        <f t="shared" si="17"/>
        <v>47.35</v>
      </c>
      <c r="K107" s="1">
        <f t="shared" si="18"/>
        <v>0</v>
      </c>
      <c r="L107" s="1">
        <f t="shared" si="19"/>
        <v>0</v>
      </c>
      <c r="M107" s="1"/>
      <c r="N107" s="1">
        <v>5.57</v>
      </c>
      <c r="O107" s="1"/>
      <c r="P107" s="168">
        <v>6.3999999999999994E-4</v>
      </c>
      <c r="Q107" s="174"/>
      <c r="R107" s="174">
        <v>6.3999999999999994E-4</v>
      </c>
      <c r="S107" s="150">
        <f>ROUND(F107*(R107),3)</f>
        <v>5.0000000000000001E-3</v>
      </c>
      <c r="V107" s="175"/>
      <c r="Z107">
        <v>0</v>
      </c>
    </row>
    <row r="108" spans="1:26" ht="24.95" customHeight="1" x14ac:dyDescent="0.25">
      <c r="A108" s="172"/>
      <c r="B108" s="169" t="s">
        <v>254</v>
      </c>
      <c r="C108" s="173" t="s">
        <v>259</v>
      </c>
      <c r="D108" s="169" t="s">
        <v>260</v>
      </c>
      <c r="E108" s="169" t="s">
        <v>205</v>
      </c>
      <c r="F108" s="170">
        <v>1</v>
      </c>
      <c r="G108" s="171"/>
      <c r="H108" s="171"/>
      <c r="I108" s="171">
        <f t="shared" si="16"/>
        <v>0</v>
      </c>
      <c r="J108" s="169">
        <f t="shared" si="17"/>
        <v>1.08</v>
      </c>
      <c r="K108" s="1">
        <f t="shared" si="18"/>
        <v>0</v>
      </c>
      <c r="L108" s="1">
        <f t="shared" si="19"/>
        <v>0</v>
      </c>
      <c r="M108" s="1"/>
      <c r="N108" s="1">
        <v>1.08</v>
      </c>
      <c r="O108" s="1"/>
      <c r="P108" s="161"/>
      <c r="Q108" s="174"/>
      <c r="R108" s="174"/>
      <c r="S108" s="150"/>
      <c r="V108" s="175"/>
      <c r="Z108">
        <v>0</v>
      </c>
    </row>
    <row r="109" spans="1:26" ht="24.95" customHeight="1" x14ac:dyDescent="0.25">
      <c r="A109" s="172"/>
      <c r="B109" s="169" t="s">
        <v>254</v>
      </c>
      <c r="C109" s="173" t="s">
        <v>261</v>
      </c>
      <c r="D109" s="169" t="s">
        <v>262</v>
      </c>
      <c r="E109" s="169" t="s">
        <v>205</v>
      </c>
      <c r="F109" s="170">
        <v>1</v>
      </c>
      <c r="G109" s="171"/>
      <c r="H109" s="171"/>
      <c r="I109" s="171">
        <f t="shared" si="16"/>
        <v>0</v>
      </c>
      <c r="J109" s="169">
        <f t="shared" si="17"/>
        <v>1.61</v>
      </c>
      <c r="K109" s="1">
        <f t="shared" si="18"/>
        <v>0</v>
      </c>
      <c r="L109" s="1">
        <f t="shared" si="19"/>
        <v>0</v>
      </c>
      <c r="M109" s="1"/>
      <c r="N109" s="1">
        <v>1.6099999999999999</v>
      </c>
      <c r="O109" s="1"/>
      <c r="P109" s="161"/>
      <c r="Q109" s="174"/>
      <c r="R109" s="174"/>
      <c r="S109" s="150"/>
      <c r="V109" s="175"/>
      <c r="Z109">
        <v>0</v>
      </c>
    </row>
    <row r="110" spans="1:26" ht="24.95" customHeight="1" x14ac:dyDescent="0.25">
      <c r="A110" s="172"/>
      <c r="B110" s="169" t="s">
        <v>254</v>
      </c>
      <c r="C110" s="173" t="s">
        <v>263</v>
      </c>
      <c r="D110" s="169" t="s">
        <v>264</v>
      </c>
      <c r="E110" s="169" t="s">
        <v>205</v>
      </c>
      <c r="F110" s="170">
        <v>1</v>
      </c>
      <c r="G110" s="171"/>
      <c r="H110" s="171"/>
      <c r="I110" s="171">
        <f t="shared" si="16"/>
        <v>0</v>
      </c>
      <c r="J110" s="169">
        <f t="shared" si="17"/>
        <v>25.56</v>
      </c>
      <c r="K110" s="1">
        <f t="shared" si="18"/>
        <v>0</v>
      </c>
      <c r="L110" s="1">
        <f t="shared" si="19"/>
        <v>0</v>
      </c>
      <c r="M110" s="1"/>
      <c r="N110" s="1">
        <v>25.56</v>
      </c>
      <c r="O110" s="1"/>
      <c r="P110" s="168">
        <v>2.1220000000000003E-2</v>
      </c>
      <c r="Q110" s="174"/>
      <c r="R110" s="174">
        <v>2.1220000000000003E-2</v>
      </c>
      <c r="S110" s="150">
        <f>ROUND(F110*(R110),3)</f>
        <v>2.1000000000000001E-2</v>
      </c>
      <c r="V110" s="175"/>
      <c r="Z110">
        <v>0</v>
      </c>
    </row>
    <row r="111" spans="1:26" ht="24.95" customHeight="1" x14ac:dyDescent="0.25">
      <c r="A111" s="172"/>
      <c r="B111" s="169" t="s">
        <v>254</v>
      </c>
      <c r="C111" s="173" t="s">
        <v>265</v>
      </c>
      <c r="D111" s="169" t="s">
        <v>266</v>
      </c>
      <c r="E111" s="169" t="s">
        <v>205</v>
      </c>
      <c r="F111" s="170">
        <v>1</v>
      </c>
      <c r="G111" s="171"/>
      <c r="H111" s="171"/>
      <c r="I111" s="171">
        <f t="shared" si="16"/>
        <v>0</v>
      </c>
      <c r="J111" s="169">
        <f t="shared" si="17"/>
        <v>11.66</v>
      </c>
      <c r="K111" s="1">
        <f t="shared" si="18"/>
        <v>0</v>
      </c>
      <c r="L111" s="1">
        <f t="shared" si="19"/>
        <v>0</v>
      </c>
      <c r="M111" s="1"/>
      <c r="N111" s="1">
        <v>11.66</v>
      </c>
      <c r="O111" s="1"/>
      <c r="P111" s="168">
        <v>4.7099999999999998E-3</v>
      </c>
      <c r="Q111" s="174"/>
      <c r="R111" s="174">
        <v>4.7099999999999998E-3</v>
      </c>
      <c r="S111" s="150">
        <f>ROUND(F111*(R111),3)</f>
        <v>5.0000000000000001E-3</v>
      </c>
      <c r="V111" s="175"/>
      <c r="Z111">
        <v>0</v>
      </c>
    </row>
    <row r="112" spans="1:26" ht="24.95" customHeight="1" x14ac:dyDescent="0.25">
      <c r="A112" s="172"/>
      <c r="B112" s="169" t="s">
        <v>254</v>
      </c>
      <c r="C112" s="173" t="s">
        <v>267</v>
      </c>
      <c r="D112" s="169" t="s">
        <v>268</v>
      </c>
      <c r="E112" s="169" t="s">
        <v>145</v>
      </c>
      <c r="F112" s="170">
        <v>21</v>
      </c>
      <c r="G112" s="171"/>
      <c r="H112" s="171"/>
      <c r="I112" s="171">
        <f t="shared" si="16"/>
        <v>0</v>
      </c>
      <c r="J112" s="169">
        <f t="shared" si="17"/>
        <v>6.51</v>
      </c>
      <c r="K112" s="1">
        <f t="shared" si="18"/>
        <v>0</v>
      </c>
      <c r="L112" s="1">
        <f t="shared" si="19"/>
        <v>0</v>
      </c>
      <c r="M112" s="1"/>
      <c r="N112" s="1">
        <v>0.31</v>
      </c>
      <c r="O112" s="1"/>
      <c r="P112" s="161"/>
      <c r="Q112" s="174"/>
      <c r="R112" s="174"/>
      <c r="S112" s="150"/>
      <c r="V112" s="175"/>
      <c r="Z112">
        <v>0</v>
      </c>
    </row>
    <row r="113" spans="1:26" ht="24.95" customHeight="1" x14ac:dyDescent="0.25">
      <c r="A113" s="172"/>
      <c r="B113" s="169" t="s">
        <v>254</v>
      </c>
      <c r="C113" s="173" t="s">
        <v>269</v>
      </c>
      <c r="D113" s="169" t="s">
        <v>270</v>
      </c>
      <c r="E113" s="169" t="s">
        <v>225</v>
      </c>
      <c r="F113" s="170">
        <v>0.03</v>
      </c>
      <c r="G113" s="177"/>
      <c r="H113" s="177"/>
      <c r="I113" s="177">
        <f t="shared" si="16"/>
        <v>0</v>
      </c>
      <c r="J113" s="169">
        <f t="shared" si="17"/>
        <v>0.08</v>
      </c>
      <c r="K113" s="1">
        <f t="shared" si="18"/>
        <v>0</v>
      </c>
      <c r="L113" s="1">
        <f t="shared" si="19"/>
        <v>0</v>
      </c>
      <c r="M113" s="1"/>
      <c r="N113" s="1">
        <v>2.77</v>
      </c>
      <c r="O113" s="1"/>
      <c r="P113" s="161"/>
      <c r="Q113" s="174"/>
      <c r="R113" s="174"/>
      <c r="S113" s="150"/>
      <c r="V113" s="175"/>
      <c r="Z113">
        <v>0</v>
      </c>
    </row>
    <row r="114" spans="1:26" x14ac:dyDescent="0.25">
      <c r="A114" s="150"/>
      <c r="B114" s="150"/>
      <c r="C114" s="150"/>
      <c r="D114" s="150" t="s">
        <v>76</v>
      </c>
      <c r="E114" s="150"/>
      <c r="F114" s="168"/>
      <c r="G114" s="153"/>
      <c r="H114" s="153">
        <f>ROUND((SUM(M105:M113))/1,2)</f>
        <v>0</v>
      </c>
      <c r="I114" s="153">
        <f>ROUND((SUM(I105:I113))/1,2)</f>
        <v>0</v>
      </c>
      <c r="J114" s="150"/>
      <c r="K114" s="150"/>
      <c r="L114" s="150">
        <f>ROUND((SUM(L105:L113))/1,2)</f>
        <v>0</v>
      </c>
      <c r="M114" s="150">
        <f>ROUND((SUM(M105:M113))/1,2)</f>
        <v>0</v>
      </c>
      <c r="N114" s="150"/>
      <c r="O114" s="150"/>
      <c r="P114" s="176">
        <f>ROUND((SUM(P105:P113))/1,2)</f>
        <v>0.03</v>
      </c>
      <c r="Q114" s="147"/>
      <c r="R114" s="147"/>
      <c r="S114" s="176">
        <f>ROUND((SUM(S105:S113))/1,2)</f>
        <v>0.06</v>
      </c>
      <c r="T114" s="147"/>
      <c r="U114" s="147"/>
      <c r="V114" s="147"/>
      <c r="W114" s="147"/>
      <c r="X114" s="147"/>
      <c r="Y114" s="147"/>
      <c r="Z114" s="147"/>
    </row>
    <row r="115" spans="1:26" x14ac:dyDescent="0.25">
      <c r="A115" s="1"/>
      <c r="B115" s="1"/>
      <c r="C115" s="1"/>
      <c r="D115" s="1"/>
      <c r="E115" s="1"/>
      <c r="F115" s="161"/>
      <c r="G115" s="143"/>
      <c r="H115" s="143"/>
      <c r="I115" s="143"/>
      <c r="J115" s="1"/>
      <c r="K115" s="1"/>
      <c r="L115" s="1"/>
      <c r="M115" s="1"/>
      <c r="N115" s="1"/>
      <c r="O115" s="1"/>
      <c r="P115" s="1"/>
      <c r="S115" s="1"/>
    </row>
    <row r="116" spans="1:26" x14ac:dyDescent="0.25">
      <c r="A116" s="150"/>
      <c r="B116" s="150"/>
      <c r="C116" s="150"/>
      <c r="D116" s="150" t="s">
        <v>77</v>
      </c>
      <c r="E116" s="150"/>
      <c r="F116" s="168"/>
      <c r="G116" s="151"/>
      <c r="H116" s="151"/>
      <c r="I116" s="151"/>
      <c r="J116" s="150"/>
      <c r="K116" s="150"/>
      <c r="L116" s="150"/>
      <c r="M116" s="150"/>
      <c r="N116" s="150"/>
      <c r="O116" s="150"/>
      <c r="P116" s="150"/>
      <c r="Q116" s="147"/>
      <c r="R116" s="147"/>
      <c r="S116" s="150"/>
      <c r="T116" s="147"/>
      <c r="U116" s="147"/>
      <c r="V116" s="147"/>
      <c r="W116" s="147"/>
      <c r="X116" s="147"/>
      <c r="Y116" s="147"/>
      <c r="Z116" s="147"/>
    </row>
    <row r="117" spans="1:26" ht="24.95" customHeight="1" x14ac:dyDescent="0.25">
      <c r="A117" s="172"/>
      <c r="B117" s="169" t="s">
        <v>271</v>
      </c>
      <c r="C117" s="173" t="s">
        <v>272</v>
      </c>
      <c r="D117" s="169" t="s">
        <v>273</v>
      </c>
      <c r="E117" s="169" t="s">
        <v>145</v>
      </c>
      <c r="F117" s="170">
        <v>50</v>
      </c>
      <c r="G117" s="171"/>
      <c r="H117" s="171"/>
      <c r="I117" s="171">
        <f t="shared" ref="I117:I127" si="20">ROUND(F117*(G117+H117),2)</f>
        <v>0</v>
      </c>
      <c r="J117" s="169">
        <f t="shared" ref="J117:J127" si="21">ROUND(F117*(N117),2)</f>
        <v>137.5</v>
      </c>
      <c r="K117" s="1">
        <f t="shared" ref="K117:K127" si="22">ROUND(F117*(O117),2)</f>
        <v>0</v>
      </c>
      <c r="L117" s="1">
        <f t="shared" ref="L117:L125" si="23">ROUND(F117*(G117),2)</f>
        <v>0</v>
      </c>
      <c r="M117" s="1"/>
      <c r="N117" s="1">
        <v>2.75</v>
      </c>
      <c r="O117" s="1"/>
      <c r="P117" s="168">
        <v>1.4000000000000001E-4</v>
      </c>
      <c r="Q117" s="174"/>
      <c r="R117" s="174">
        <v>1.4000000000000001E-4</v>
      </c>
      <c r="S117" s="150">
        <f>ROUND(F117*(R117),3)</f>
        <v>7.0000000000000001E-3</v>
      </c>
      <c r="V117" s="175"/>
      <c r="Z117">
        <v>0</v>
      </c>
    </row>
    <row r="118" spans="1:26" ht="24.95" customHeight="1" x14ac:dyDescent="0.25">
      <c r="A118" s="172"/>
      <c r="B118" s="169" t="s">
        <v>271</v>
      </c>
      <c r="C118" s="173" t="s">
        <v>274</v>
      </c>
      <c r="D118" s="169" t="s">
        <v>275</v>
      </c>
      <c r="E118" s="169" t="s">
        <v>145</v>
      </c>
      <c r="F118" s="170">
        <v>50</v>
      </c>
      <c r="G118" s="171"/>
      <c r="H118" s="171"/>
      <c r="I118" s="171">
        <f t="shared" si="20"/>
        <v>0</v>
      </c>
      <c r="J118" s="169">
        <f t="shared" si="21"/>
        <v>28.5</v>
      </c>
      <c r="K118" s="1">
        <f t="shared" si="22"/>
        <v>0</v>
      </c>
      <c r="L118" s="1">
        <f t="shared" si="23"/>
        <v>0</v>
      </c>
      <c r="M118" s="1"/>
      <c r="N118" s="1">
        <v>0.56999999999999995</v>
      </c>
      <c r="O118" s="1"/>
      <c r="P118" s="168">
        <v>1.2999999999999999E-4</v>
      </c>
      <c r="Q118" s="174"/>
      <c r="R118" s="174">
        <v>1.2999999999999999E-4</v>
      </c>
      <c r="S118" s="150">
        <f>ROUND(F118*(R118),3)</f>
        <v>7.0000000000000001E-3</v>
      </c>
      <c r="V118" s="175"/>
      <c r="Z118">
        <v>0</v>
      </c>
    </row>
    <row r="119" spans="1:26" ht="24.95" customHeight="1" x14ac:dyDescent="0.25">
      <c r="A119" s="172"/>
      <c r="B119" s="169" t="s">
        <v>271</v>
      </c>
      <c r="C119" s="173" t="s">
        <v>276</v>
      </c>
      <c r="D119" s="169" t="s">
        <v>277</v>
      </c>
      <c r="E119" s="169" t="s">
        <v>205</v>
      </c>
      <c r="F119" s="170">
        <v>9</v>
      </c>
      <c r="G119" s="171"/>
      <c r="H119" s="171"/>
      <c r="I119" s="171">
        <f t="shared" si="20"/>
        <v>0</v>
      </c>
      <c r="J119" s="169">
        <f t="shared" si="21"/>
        <v>25.47</v>
      </c>
      <c r="K119" s="1">
        <f t="shared" si="22"/>
        <v>0</v>
      </c>
      <c r="L119" s="1">
        <f t="shared" si="23"/>
        <v>0</v>
      </c>
      <c r="M119" s="1"/>
      <c r="N119" s="1">
        <v>2.83</v>
      </c>
      <c r="O119" s="1"/>
      <c r="P119" s="161"/>
      <c r="Q119" s="174"/>
      <c r="R119" s="174"/>
      <c r="S119" s="150"/>
      <c r="V119" s="175"/>
      <c r="Z119">
        <v>0</v>
      </c>
    </row>
    <row r="120" spans="1:26" ht="24.95" customHeight="1" x14ac:dyDescent="0.25">
      <c r="A120" s="172"/>
      <c r="B120" s="169" t="s">
        <v>271</v>
      </c>
      <c r="C120" s="173" t="s">
        <v>278</v>
      </c>
      <c r="D120" s="169" t="s">
        <v>279</v>
      </c>
      <c r="E120" s="169" t="s">
        <v>205</v>
      </c>
      <c r="F120" s="170">
        <v>3</v>
      </c>
      <c r="G120" s="171"/>
      <c r="H120" s="171"/>
      <c r="I120" s="171">
        <f t="shared" si="20"/>
        <v>0</v>
      </c>
      <c r="J120" s="169">
        <f t="shared" si="21"/>
        <v>8.01</v>
      </c>
      <c r="K120" s="1">
        <f t="shared" si="22"/>
        <v>0</v>
      </c>
      <c r="L120" s="1">
        <f t="shared" si="23"/>
        <v>0</v>
      </c>
      <c r="M120" s="1"/>
      <c r="N120" s="1">
        <v>2.67</v>
      </c>
      <c r="O120" s="1"/>
      <c r="P120" s="168">
        <v>1.3000000000000002E-4</v>
      </c>
      <c r="Q120" s="174"/>
      <c r="R120" s="174">
        <v>1.3000000000000002E-4</v>
      </c>
      <c r="S120" s="150">
        <f>ROUND(F120*(R120),3)</f>
        <v>0</v>
      </c>
      <c r="V120" s="175"/>
      <c r="Z120">
        <v>0</v>
      </c>
    </row>
    <row r="121" spans="1:26" ht="24.95" customHeight="1" x14ac:dyDescent="0.25">
      <c r="A121" s="172"/>
      <c r="B121" s="169" t="s">
        <v>271</v>
      </c>
      <c r="C121" s="173" t="s">
        <v>280</v>
      </c>
      <c r="D121" s="169" t="s">
        <v>281</v>
      </c>
      <c r="E121" s="169" t="s">
        <v>282</v>
      </c>
      <c r="F121" s="170">
        <v>3</v>
      </c>
      <c r="G121" s="171"/>
      <c r="H121" s="171"/>
      <c r="I121" s="171">
        <f t="shared" si="20"/>
        <v>0</v>
      </c>
      <c r="J121" s="169">
        <f t="shared" si="21"/>
        <v>16.2</v>
      </c>
      <c r="K121" s="1">
        <f t="shared" si="22"/>
        <v>0</v>
      </c>
      <c r="L121" s="1">
        <f t="shared" si="23"/>
        <v>0</v>
      </c>
      <c r="M121" s="1"/>
      <c r="N121" s="1">
        <v>5.4</v>
      </c>
      <c r="O121" s="1"/>
      <c r="P121" s="168">
        <v>2.6000000000000003E-4</v>
      </c>
      <c r="Q121" s="174"/>
      <c r="R121" s="174">
        <v>2.6000000000000003E-4</v>
      </c>
      <c r="S121" s="150">
        <f>ROUND(F121*(R121),3)</f>
        <v>1E-3</v>
      </c>
      <c r="V121" s="175"/>
      <c r="Z121">
        <v>0</v>
      </c>
    </row>
    <row r="122" spans="1:26" ht="24.95" customHeight="1" x14ac:dyDescent="0.25">
      <c r="A122" s="172"/>
      <c r="B122" s="169" t="s">
        <v>271</v>
      </c>
      <c r="C122" s="173" t="s">
        <v>283</v>
      </c>
      <c r="D122" s="169" t="s">
        <v>284</v>
      </c>
      <c r="E122" s="169" t="s">
        <v>205</v>
      </c>
      <c r="F122" s="170">
        <v>9</v>
      </c>
      <c r="G122" s="171"/>
      <c r="H122" s="171"/>
      <c r="I122" s="171">
        <f t="shared" si="20"/>
        <v>0</v>
      </c>
      <c r="J122" s="169">
        <f t="shared" si="21"/>
        <v>13.41</v>
      </c>
      <c r="K122" s="1">
        <f t="shared" si="22"/>
        <v>0</v>
      </c>
      <c r="L122" s="1">
        <f t="shared" si="23"/>
        <v>0</v>
      </c>
      <c r="M122" s="1"/>
      <c r="N122" s="1">
        <v>1.49</v>
      </c>
      <c r="O122" s="1"/>
      <c r="P122" s="168">
        <v>2.0000000000000002E-5</v>
      </c>
      <c r="Q122" s="174"/>
      <c r="R122" s="174">
        <v>2.0000000000000002E-5</v>
      </c>
      <c r="S122" s="150">
        <f>ROUND(F122*(R122),3)</f>
        <v>0</v>
      </c>
      <c r="V122" s="175"/>
      <c r="Z122">
        <v>0</v>
      </c>
    </row>
    <row r="123" spans="1:26" ht="24.95" customHeight="1" x14ac:dyDescent="0.25">
      <c r="A123" s="172"/>
      <c r="B123" s="169" t="s">
        <v>271</v>
      </c>
      <c r="C123" s="173" t="s">
        <v>285</v>
      </c>
      <c r="D123" s="169" t="s">
        <v>286</v>
      </c>
      <c r="E123" s="169" t="s">
        <v>145</v>
      </c>
      <c r="F123" s="170">
        <v>50</v>
      </c>
      <c r="G123" s="171"/>
      <c r="H123" s="171"/>
      <c r="I123" s="171">
        <f t="shared" si="20"/>
        <v>0</v>
      </c>
      <c r="J123" s="169">
        <f t="shared" si="21"/>
        <v>33</v>
      </c>
      <c r="K123" s="1">
        <f t="shared" si="22"/>
        <v>0</v>
      </c>
      <c r="L123" s="1">
        <f t="shared" si="23"/>
        <v>0</v>
      </c>
      <c r="M123" s="1"/>
      <c r="N123" s="1">
        <v>0.66</v>
      </c>
      <c r="O123" s="1"/>
      <c r="P123" s="168">
        <v>1.7999999999999998E-4</v>
      </c>
      <c r="Q123" s="174"/>
      <c r="R123" s="174">
        <v>1.7999999999999998E-4</v>
      </c>
      <c r="S123" s="150">
        <f>ROUND(F123*(R123),3)</f>
        <v>8.9999999999999993E-3</v>
      </c>
      <c r="V123" s="175"/>
      <c r="Z123">
        <v>0</v>
      </c>
    </row>
    <row r="124" spans="1:26" ht="24.95" customHeight="1" x14ac:dyDescent="0.25">
      <c r="A124" s="172"/>
      <c r="B124" s="169" t="s">
        <v>271</v>
      </c>
      <c r="C124" s="173" t="s">
        <v>287</v>
      </c>
      <c r="D124" s="169" t="s">
        <v>288</v>
      </c>
      <c r="E124" s="169" t="s">
        <v>145</v>
      </c>
      <c r="F124" s="170">
        <v>50</v>
      </c>
      <c r="G124" s="171"/>
      <c r="H124" s="171"/>
      <c r="I124" s="171">
        <f t="shared" si="20"/>
        <v>0</v>
      </c>
      <c r="J124" s="169">
        <f t="shared" si="21"/>
        <v>20.5</v>
      </c>
      <c r="K124" s="1">
        <f t="shared" si="22"/>
        <v>0</v>
      </c>
      <c r="L124" s="1">
        <f t="shared" si="23"/>
        <v>0</v>
      </c>
      <c r="M124" s="1"/>
      <c r="N124" s="1">
        <v>0.41</v>
      </c>
      <c r="O124" s="1"/>
      <c r="P124" s="168">
        <v>1.0000000000000001E-5</v>
      </c>
      <c r="Q124" s="174"/>
      <c r="R124" s="174">
        <v>1.0000000000000001E-5</v>
      </c>
      <c r="S124" s="150">
        <f>ROUND(F124*(R124),3)</f>
        <v>1E-3</v>
      </c>
      <c r="V124" s="175"/>
      <c r="Z124">
        <v>0</v>
      </c>
    </row>
    <row r="125" spans="1:26" ht="24.95" customHeight="1" x14ac:dyDescent="0.25">
      <c r="A125" s="172"/>
      <c r="B125" s="169" t="s">
        <v>271</v>
      </c>
      <c r="C125" s="173" t="s">
        <v>289</v>
      </c>
      <c r="D125" s="169" t="s">
        <v>290</v>
      </c>
      <c r="E125" s="169" t="s">
        <v>225</v>
      </c>
      <c r="F125" s="170">
        <v>0.02</v>
      </c>
      <c r="G125" s="177"/>
      <c r="H125" s="177"/>
      <c r="I125" s="177">
        <f t="shared" si="20"/>
        <v>0</v>
      </c>
      <c r="J125" s="169">
        <f t="shared" si="21"/>
        <v>0.06</v>
      </c>
      <c r="K125" s="1">
        <f t="shared" si="22"/>
        <v>0</v>
      </c>
      <c r="L125" s="1">
        <f t="shared" si="23"/>
        <v>0</v>
      </c>
      <c r="M125" s="1"/>
      <c r="N125" s="1">
        <v>2.96</v>
      </c>
      <c r="O125" s="1"/>
      <c r="P125" s="161"/>
      <c r="Q125" s="174"/>
      <c r="R125" s="174"/>
      <c r="S125" s="150"/>
      <c r="V125" s="175"/>
      <c r="Z125">
        <v>0</v>
      </c>
    </row>
    <row r="126" spans="1:26" ht="24.95" customHeight="1" x14ac:dyDescent="0.25">
      <c r="A126" s="172"/>
      <c r="B126" s="169" t="s">
        <v>251</v>
      </c>
      <c r="C126" s="173" t="s">
        <v>291</v>
      </c>
      <c r="D126" s="169" t="s">
        <v>292</v>
      </c>
      <c r="E126" s="169" t="s">
        <v>293</v>
      </c>
      <c r="F126" s="170">
        <v>50</v>
      </c>
      <c r="G126" s="171"/>
      <c r="H126" s="171"/>
      <c r="I126" s="171">
        <f t="shared" si="20"/>
        <v>0</v>
      </c>
      <c r="J126" s="169">
        <f t="shared" si="21"/>
        <v>8</v>
      </c>
      <c r="K126" s="1">
        <f t="shared" si="22"/>
        <v>0</v>
      </c>
      <c r="L126" s="1"/>
      <c r="M126" s="1">
        <f>ROUND(F126*(G126),2)</f>
        <v>0</v>
      </c>
      <c r="N126" s="1">
        <v>0.16</v>
      </c>
      <c r="O126" s="1"/>
      <c r="P126" s="168">
        <v>4.0000000000000003E-5</v>
      </c>
      <c r="Q126" s="174"/>
      <c r="R126" s="174">
        <v>4.0000000000000003E-5</v>
      </c>
      <c r="S126" s="150">
        <f>ROUND(F126*(R126),3)</f>
        <v>2E-3</v>
      </c>
      <c r="V126" s="175"/>
      <c r="Z126">
        <v>0</v>
      </c>
    </row>
    <row r="127" spans="1:26" ht="24.95" customHeight="1" x14ac:dyDescent="0.25">
      <c r="A127" s="172"/>
      <c r="B127" s="169" t="s">
        <v>294</v>
      </c>
      <c r="C127" s="173" t="s">
        <v>295</v>
      </c>
      <c r="D127" s="169" t="s">
        <v>296</v>
      </c>
      <c r="E127" s="169" t="s">
        <v>205</v>
      </c>
      <c r="F127" s="170">
        <v>3</v>
      </c>
      <c r="G127" s="171"/>
      <c r="H127" s="171"/>
      <c r="I127" s="171">
        <f t="shared" si="20"/>
        <v>0</v>
      </c>
      <c r="J127" s="169">
        <f t="shared" si="21"/>
        <v>4.9800000000000004</v>
      </c>
      <c r="K127" s="1">
        <f t="shared" si="22"/>
        <v>0</v>
      </c>
      <c r="L127" s="1"/>
      <c r="M127" s="1">
        <f>ROUND(F127*(G127),2)</f>
        <v>0</v>
      </c>
      <c r="N127" s="1">
        <v>1.6600000000000001</v>
      </c>
      <c r="O127" s="1"/>
      <c r="P127" s="168">
        <v>1E-4</v>
      </c>
      <c r="Q127" s="174"/>
      <c r="R127" s="174">
        <v>1E-4</v>
      </c>
      <c r="S127" s="150">
        <f>ROUND(F127*(R127),3)</f>
        <v>0</v>
      </c>
      <c r="V127" s="175"/>
      <c r="Z127">
        <v>0</v>
      </c>
    </row>
    <row r="128" spans="1:26" x14ac:dyDescent="0.25">
      <c r="A128" s="150"/>
      <c r="B128" s="150"/>
      <c r="C128" s="150"/>
      <c r="D128" s="150" t="s">
        <v>77</v>
      </c>
      <c r="E128" s="150"/>
      <c r="F128" s="168"/>
      <c r="G128" s="153"/>
      <c r="H128" s="153">
        <f>ROUND((SUM(M116:M127))/1,2)</f>
        <v>0</v>
      </c>
      <c r="I128" s="153">
        <f>ROUND((SUM(I116:I127))/1,2)</f>
        <v>0</v>
      </c>
      <c r="J128" s="150"/>
      <c r="K128" s="150"/>
      <c r="L128" s="150">
        <f>ROUND((SUM(L116:L127))/1,2)</f>
        <v>0</v>
      </c>
      <c r="M128" s="150">
        <f>ROUND((SUM(M116:M127))/1,2)</f>
        <v>0</v>
      </c>
      <c r="N128" s="150"/>
      <c r="O128" s="150"/>
      <c r="P128" s="176">
        <f>ROUND((SUM(P116:P127))/1,2)</f>
        <v>0</v>
      </c>
      <c r="Q128" s="147"/>
      <c r="R128" s="147"/>
      <c r="S128" s="176">
        <f>ROUND((SUM(S116:S127))/1,2)</f>
        <v>0.03</v>
      </c>
      <c r="T128" s="147"/>
      <c r="U128" s="147"/>
      <c r="V128" s="147"/>
      <c r="W128" s="147"/>
      <c r="X128" s="147"/>
      <c r="Y128" s="147"/>
      <c r="Z128" s="147"/>
    </row>
    <row r="129" spans="1:26" x14ac:dyDescent="0.25">
      <c r="A129" s="1"/>
      <c r="B129" s="1"/>
      <c r="C129" s="1"/>
      <c r="D129" s="1"/>
      <c r="E129" s="1"/>
      <c r="F129" s="161"/>
      <c r="G129" s="143"/>
      <c r="H129" s="143"/>
      <c r="I129" s="143"/>
      <c r="J129" s="1"/>
      <c r="K129" s="1"/>
      <c r="L129" s="1"/>
      <c r="M129" s="1"/>
      <c r="N129" s="1"/>
      <c r="O129" s="1"/>
      <c r="P129" s="1"/>
      <c r="S129" s="1"/>
    </row>
    <row r="130" spans="1:26" x14ac:dyDescent="0.25">
      <c r="A130" s="150"/>
      <c r="B130" s="150"/>
      <c r="C130" s="150"/>
      <c r="D130" s="150" t="s">
        <v>78</v>
      </c>
      <c r="E130" s="150"/>
      <c r="F130" s="168"/>
      <c r="G130" s="151"/>
      <c r="H130" s="151"/>
      <c r="I130" s="151"/>
      <c r="J130" s="150"/>
      <c r="K130" s="150"/>
      <c r="L130" s="150"/>
      <c r="M130" s="150"/>
      <c r="N130" s="150"/>
      <c r="O130" s="150"/>
      <c r="P130" s="150"/>
      <c r="Q130" s="147"/>
      <c r="R130" s="147"/>
      <c r="S130" s="150"/>
      <c r="T130" s="147"/>
      <c r="U130" s="147"/>
      <c r="V130" s="147"/>
      <c r="W130" s="147"/>
      <c r="X130" s="147"/>
      <c r="Y130" s="147"/>
      <c r="Z130" s="147"/>
    </row>
    <row r="131" spans="1:26" ht="24.95" customHeight="1" x14ac:dyDescent="0.25">
      <c r="A131" s="172"/>
      <c r="B131" s="169" t="s">
        <v>297</v>
      </c>
      <c r="C131" s="173" t="s">
        <v>298</v>
      </c>
      <c r="D131" s="169" t="s">
        <v>299</v>
      </c>
      <c r="E131" s="169" t="s">
        <v>300</v>
      </c>
      <c r="F131" s="170">
        <v>3</v>
      </c>
      <c r="G131" s="171"/>
      <c r="H131" s="171"/>
      <c r="I131" s="171">
        <f t="shared" ref="I131:I142" si="24">ROUND(F131*(G131+H131),2)</f>
        <v>0</v>
      </c>
      <c r="J131" s="169">
        <f t="shared" ref="J131:J142" si="25">ROUND(F131*(N131),2)</f>
        <v>45.69</v>
      </c>
      <c r="K131" s="1">
        <f t="shared" ref="K131:K142" si="26">ROUND(F131*(O131),2)</f>
        <v>0</v>
      </c>
      <c r="L131" s="1">
        <f t="shared" ref="L131:L137" si="27">ROUND(F131*(G131),2)</f>
        <v>0</v>
      </c>
      <c r="M131" s="1"/>
      <c r="N131" s="1">
        <v>15.23</v>
      </c>
      <c r="O131" s="1"/>
      <c r="P131" s="168">
        <v>2.0400000000000001E-3</v>
      </c>
      <c r="Q131" s="174"/>
      <c r="R131" s="174">
        <v>2.0400000000000001E-3</v>
      </c>
      <c r="S131" s="150">
        <f>ROUND(F131*(R131),3)</f>
        <v>6.0000000000000001E-3</v>
      </c>
      <c r="V131" s="175"/>
      <c r="Z131">
        <v>0</v>
      </c>
    </row>
    <row r="132" spans="1:26" ht="24.95" customHeight="1" x14ac:dyDescent="0.25">
      <c r="A132" s="172"/>
      <c r="B132" s="169" t="s">
        <v>297</v>
      </c>
      <c r="C132" s="173" t="s">
        <v>301</v>
      </c>
      <c r="D132" s="169" t="s">
        <v>302</v>
      </c>
      <c r="E132" s="169" t="s">
        <v>300</v>
      </c>
      <c r="F132" s="170">
        <v>3</v>
      </c>
      <c r="G132" s="171"/>
      <c r="H132" s="171"/>
      <c r="I132" s="171">
        <f t="shared" si="24"/>
        <v>0</v>
      </c>
      <c r="J132" s="169">
        <f t="shared" si="25"/>
        <v>38.04</v>
      </c>
      <c r="K132" s="1">
        <f t="shared" si="26"/>
        <v>0</v>
      </c>
      <c r="L132" s="1">
        <f t="shared" si="27"/>
        <v>0</v>
      </c>
      <c r="M132" s="1"/>
      <c r="N132" s="1">
        <v>12.68</v>
      </c>
      <c r="O132" s="1"/>
      <c r="P132" s="168">
        <v>5.7000000000000009E-4</v>
      </c>
      <c r="Q132" s="174"/>
      <c r="R132" s="174">
        <v>5.7000000000000009E-4</v>
      </c>
      <c r="S132" s="150">
        <f>ROUND(F132*(R132),3)</f>
        <v>2E-3</v>
      </c>
      <c r="V132" s="175"/>
      <c r="Z132">
        <v>0</v>
      </c>
    </row>
    <row r="133" spans="1:26" ht="24.95" customHeight="1" x14ac:dyDescent="0.25">
      <c r="A133" s="172"/>
      <c r="B133" s="169" t="s">
        <v>297</v>
      </c>
      <c r="C133" s="173" t="s">
        <v>303</v>
      </c>
      <c r="D133" s="169" t="s">
        <v>304</v>
      </c>
      <c r="E133" s="169" t="s">
        <v>300</v>
      </c>
      <c r="F133" s="170">
        <v>3</v>
      </c>
      <c r="G133" s="171"/>
      <c r="H133" s="171"/>
      <c r="I133" s="171">
        <f t="shared" si="24"/>
        <v>0</v>
      </c>
      <c r="J133" s="169">
        <f t="shared" si="25"/>
        <v>8.07</v>
      </c>
      <c r="K133" s="1">
        <f t="shared" si="26"/>
        <v>0</v>
      </c>
      <c r="L133" s="1">
        <f t="shared" si="27"/>
        <v>0</v>
      </c>
      <c r="M133" s="1"/>
      <c r="N133" s="1">
        <v>2.69</v>
      </c>
      <c r="O133" s="1"/>
      <c r="P133" s="168">
        <v>2.8000000000000003E-4</v>
      </c>
      <c r="Q133" s="174"/>
      <c r="R133" s="174">
        <v>2.8000000000000003E-4</v>
      </c>
      <c r="S133" s="150">
        <f>ROUND(F133*(R133),3)</f>
        <v>1E-3</v>
      </c>
      <c r="V133" s="175"/>
      <c r="Z133">
        <v>0</v>
      </c>
    </row>
    <row r="134" spans="1:26" ht="24.95" customHeight="1" x14ac:dyDescent="0.25">
      <c r="A134" s="172"/>
      <c r="B134" s="169" t="s">
        <v>297</v>
      </c>
      <c r="C134" s="173" t="s">
        <v>305</v>
      </c>
      <c r="D134" s="169" t="s">
        <v>306</v>
      </c>
      <c r="E134" s="169" t="s">
        <v>205</v>
      </c>
      <c r="F134" s="170">
        <v>3</v>
      </c>
      <c r="G134" s="171"/>
      <c r="H134" s="171"/>
      <c r="I134" s="171">
        <f t="shared" si="24"/>
        <v>0</v>
      </c>
      <c r="J134" s="169">
        <f t="shared" si="25"/>
        <v>10.14</v>
      </c>
      <c r="K134" s="1">
        <f t="shared" si="26"/>
        <v>0</v>
      </c>
      <c r="L134" s="1">
        <f t="shared" si="27"/>
        <v>0</v>
      </c>
      <c r="M134" s="1"/>
      <c r="N134" s="1">
        <v>3.38</v>
      </c>
      <c r="O134" s="1"/>
      <c r="P134" s="168">
        <v>1.2E-4</v>
      </c>
      <c r="Q134" s="174"/>
      <c r="R134" s="174">
        <v>1.2E-4</v>
      </c>
      <c r="S134" s="150">
        <f>ROUND(F134*(R134),3)</f>
        <v>0</v>
      </c>
      <c r="V134" s="175"/>
      <c r="Z134">
        <v>0</v>
      </c>
    </row>
    <row r="135" spans="1:26" ht="24.95" customHeight="1" x14ac:dyDescent="0.25">
      <c r="A135" s="172"/>
      <c r="B135" s="169" t="s">
        <v>297</v>
      </c>
      <c r="C135" s="173" t="s">
        <v>307</v>
      </c>
      <c r="D135" s="169" t="s">
        <v>308</v>
      </c>
      <c r="E135" s="169" t="s">
        <v>205</v>
      </c>
      <c r="F135" s="170">
        <v>3</v>
      </c>
      <c r="G135" s="171"/>
      <c r="H135" s="171"/>
      <c r="I135" s="171">
        <f t="shared" si="24"/>
        <v>0</v>
      </c>
      <c r="J135" s="169">
        <f t="shared" si="25"/>
        <v>6.57</v>
      </c>
      <c r="K135" s="1">
        <f t="shared" si="26"/>
        <v>0</v>
      </c>
      <c r="L135" s="1">
        <f t="shared" si="27"/>
        <v>0</v>
      </c>
      <c r="M135" s="1"/>
      <c r="N135" s="1">
        <v>2.19</v>
      </c>
      <c r="O135" s="1"/>
      <c r="P135" s="168">
        <v>1.7000000000000001E-4</v>
      </c>
      <c r="Q135" s="174"/>
      <c r="R135" s="174">
        <v>1.7000000000000001E-4</v>
      </c>
      <c r="S135" s="150">
        <f>ROUND(F135*(R135),3)</f>
        <v>1E-3</v>
      </c>
      <c r="V135" s="175"/>
      <c r="Z135">
        <v>0</v>
      </c>
    </row>
    <row r="136" spans="1:26" ht="24.95" customHeight="1" x14ac:dyDescent="0.25">
      <c r="A136" s="172"/>
      <c r="B136" s="169" t="s">
        <v>297</v>
      </c>
      <c r="C136" s="173" t="s">
        <v>309</v>
      </c>
      <c r="D136" s="169" t="s">
        <v>310</v>
      </c>
      <c r="E136" s="169" t="s">
        <v>225</v>
      </c>
      <c r="F136" s="170">
        <v>0.01</v>
      </c>
      <c r="G136" s="177"/>
      <c r="H136" s="177"/>
      <c r="I136" s="177">
        <f t="shared" si="24"/>
        <v>0</v>
      </c>
      <c r="J136" s="169">
        <f t="shared" si="25"/>
        <v>0.06</v>
      </c>
      <c r="K136" s="1">
        <f t="shared" si="26"/>
        <v>0</v>
      </c>
      <c r="L136" s="1">
        <f t="shared" si="27"/>
        <v>0</v>
      </c>
      <c r="M136" s="1"/>
      <c r="N136" s="1">
        <v>5.87</v>
      </c>
      <c r="O136" s="1"/>
      <c r="P136" s="161"/>
      <c r="Q136" s="174"/>
      <c r="R136" s="174"/>
      <c r="S136" s="150"/>
      <c r="V136" s="175"/>
      <c r="Z136">
        <v>0</v>
      </c>
    </row>
    <row r="137" spans="1:26" ht="24.95" customHeight="1" x14ac:dyDescent="0.25">
      <c r="A137" s="172"/>
      <c r="B137" s="169" t="s">
        <v>138</v>
      </c>
      <c r="C137" s="173" t="s">
        <v>311</v>
      </c>
      <c r="D137" s="169" t="s">
        <v>312</v>
      </c>
      <c r="E137" s="169" t="s">
        <v>205</v>
      </c>
      <c r="F137" s="170">
        <v>1</v>
      </c>
      <c r="G137" s="171"/>
      <c r="H137" s="171"/>
      <c r="I137" s="171">
        <f t="shared" si="24"/>
        <v>0</v>
      </c>
      <c r="J137" s="169">
        <f t="shared" si="25"/>
        <v>62.59</v>
      </c>
      <c r="K137" s="1">
        <f t="shared" si="26"/>
        <v>0</v>
      </c>
      <c r="L137" s="1">
        <f t="shared" si="27"/>
        <v>0</v>
      </c>
      <c r="M137" s="1"/>
      <c r="N137" s="1">
        <v>62.59</v>
      </c>
      <c r="O137" s="1"/>
      <c r="P137" s="161"/>
      <c r="Q137" s="174"/>
      <c r="R137" s="174"/>
      <c r="S137" s="150"/>
      <c r="V137" s="175"/>
      <c r="Z137">
        <v>0</v>
      </c>
    </row>
    <row r="138" spans="1:26" ht="24.95" customHeight="1" x14ac:dyDescent="0.25">
      <c r="A138" s="172"/>
      <c r="B138" s="169" t="s">
        <v>313</v>
      </c>
      <c r="C138" s="173" t="s">
        <v>314</v>
      </c>
      <c r="D138" s="169" t="s">
        <v>315</v>
      </c>
      <c r="E138" s="169" t="s">
        <v>316</v>
      </c>
      <c r="F138" s="170">
        <v>3</v>
      </c>
      <c r="G138" s="171"/>
      <c r="H138" s="171"/>
      <c r="I138" s="171">
        <f t="shared" si="24"/>
        <v>0</v>
      </c>
      <c r="J138" s="169">
        <f t="shared" si="25"/>
        <v>12.63</v>
      </c>
      <c r="K138" s="1">
        <f t="shared" si="26"/>
        <v>0</v>
      </c>
      <c r="L138" s="1"/>
      <c r="M138" s="1">
        <f>ROUND(F138*(G138),2)</f>
        <v>0</v>
      </c>
      <c r="N138" s="1">
        <v>4.21</v>
      </c>
      <c r="O138" s="1"/>
      <c r="P138" s="168">
        <v>2.4000000000000001E-4</v>
      </c>
      <c r="Q138" s="174"/>
      <c r="R138" s="174">
        <v>2.4000000000000001E-4</v>
      </c>
      <c r="S138" s="150">
        <f>ROUND(F138*(R138),3)</f>
        <v>1E-3</v>
      </c>
      <c r="V138" s="175"/>
      <c r="Z138">
        <v>0</v>
      </c>
    </row>
    <row r="139" spans="1:26" ht="24.95" customHeight="1" x14ac:dyDescent="0.25">
      <c r="A139" s="172"/>
      <c r="B139" s="169" t="s">
        <v>313</v>
      </c>
      <c r="C139" s="173" t="s">
        <v>317</v>
      </c>
      <c r="D139" s="169" t="s">
        <v>318</v>
      </c>
      <c r="E139" s="169" t="s">
        <v>316</v>
      </c>
      <c r="F139" s="170">
        <v>3</v>
      </c>
      <c r="G139" s="171"/>
      <c r="H139" s="171"/>
      <c r="I139" s="171">
        <f t="shared" si="24"/>
        <v>0</v>
      </c>
      <c r="J139" s="169">
        <f t="shared" si="25"/>
        <v>139.62</v>
      </c>
      <c r="K139" s="1">
        <f t="shared" si="26"/>
        <v>0</v>
      </c>
      <c r="L139" s="1"/>
      <c r="M139" s="1">
        <f>ROUND(F139*(G139),2)</f>
        <v>0</v>
      </c>
      <c r="N139" s="1">
        <v>46.54</v>
      </c>
      <c r="O139" s="1"/>
      <c r="P139" s="168">
        <v>1.08E-3</v>
      </c>
      <c r="Q139" s="174"/>
      <c r="R139" s="174">
        <v>1.08E-3</v>
      </c>
      <c r="S139" s="150">
        <f>ROUND(F139*(R139),3)</f>
        <v>3.0000000000000001E-3</v>
      </c>
      <c r="V139" s="175"/>
      <c r="Z139">
        <v>0</v>
      </c>
    </row>
    <row r="140" spans="1:26" ht="24.95" customHeight="1" x14ac:dyDescent="0.25">
      <c r="A140" s="172"/>
      <c r="B140" s="169" t="s">
        <v>313</v>
      </c>
      <c r="C140" s="173" t="s">
        <v>319</v>
      </c>
      <c r="D140" s="169" t="s">
        <v>320</v>
      </c>
      <c r="E140" s="169" t="s">
        <v>321</v>
      </c>
      <c r="F140" s="170">
        <v>3</v>
      </c>
      <c r="G140" s="171"/>
      <c r="H140" s="171"/>
      <c r="I140" s="171">
        <f t="shared" si="24"/>
        <v>0</v>
      </c>
      <c r="J140" s="169">
        <f t="shared" si="25"/>
        <v>8.52</v>
      </c>
      <c r="K140" s="1">
        <f t="shared" si="26"/>
        <v>0</v>
      </c>
      <c r="L140" s="1"/>
      <c r="M140" s="1">
        <f>ROUND(F140*(G140),2)</f>
        <v>0</v>
      </c>
      <c r="N140" s="1">
        <v>2.84</v>
      </c>
      <c r="O140" s="1"/>
      <c r="P140" s="168">
        <v>3.3E-4</v>
      </c>
      <c r="Q140" s="174"/>
      <c r="R140" s="174">
        <v>3.3E-4</v>
      </c>
      <c r="S140" s="150">
        <f>ROUND(F140*(R140),3)</f>
        <v>1E-3</v>
      </c>
      <c r="V140" s="175"/>
      <c r="Z140">
        <v>0</v>
      </c>
    </row>
    <row r="141" spans="1:26" ht="24.95" customHeight="1" x14ac:dyDescent="0.25">
      <c r="A141" s="172"/>
      <c r="B141" s="169" t="s">
        <v>229</v>
      </c>
      <c r="C141" s="173" t="s">
        <v>322</v>
      </c>
      <c r="D141" s="169" t="s">
        <v>323</v>
      </c>
      <c r="E141" s="169" t="s">
        <v>205</v>
      </c>
      <c r="F141" s="170">
        <v>3</v>
      </c>
      <c r="G141" s="171"/>
      <c r="H141" s="171"/>
      <c r="I141" s="171">
        <f t="shared" si="24"/>
        <v>0</v>
      </c>
      <c r="J141" s="169">
        <f t="shared" si="25"/>
        <v>92.58</v>
      </c>
      <c r="K141" s="1">
        <f t="shared" si="26"/>
        <v>0</v>
      </c>
      <c r="L141" s="1"/>
      <c r="M141" s="1">
        <f>ROUND(F141*(G141),2)</f>
        <v>0</v>
      </c>
      <c r="N141" s="1">
        <v>30.86</v>
      </c>
      <c r="O141" s="1"/>
      <c r="P141" s="168">
        <v>1.2E-2</v>
      </c>
      <c r="Q141" s="174"/>
      <c r="R141" s="174">
        <v>1.2E-2</v>
      </c>
      <c r="S141" s="150">
        <f>ROUND(F141*(R141),3)</f>
        <v>3.5999999999999997E-2</v>
      </c>
      <c r="V141" s="175"/>
      <c r="Z141">
        <v>0</v>
      </c>
    </row>
    <row r="142" spans="1:26" ht="24.95" customHeight="1" x14ac:dyDescent="0.25">
      <c r="A142" s="172"/>
      <c r="B142" s="169" t="s">
        <v>229</v>
      </c>
      <c r="C142" s="173" t="s">
        <v>324</v>
      </c>
      <c r="D142" s="169" t="s">
        <v>325</v>
      </c>
      <c r="E142" s="169" t="s">
        <v>316</v>
      </c>
      <c r="F142" s="170">
        <v>3</v>
      </c>
      <c r="G142" s="171"/>
      <c r="H142" s="171"/>
      <c r="I142" s="171">
        <f t="shared" si="24"/>
        <v>0</v>
      </c>
      <c r="J142" s="169">
        <f t="shared" si="25"/>
        <v>162.75</v>
      </c>
      <c r="K142" s="1">
        <f t="shared" si="26"/>
        <v>0</v>
      </c>
      <c r="L142" s="1"/>
      <c r="M142" s="1">
        <f>ROUND(F142*(G142),2)</f>
        <v>0</v>
      </c>
      <c r="N142" s="1">
        <v>54.25</v>
      </c>
      <c r="O142" s="1"/>
      <c r="P142" s="168">
        <v>1.2E-2</v>
      </c>
      <c r="Q142" s="174"/>
      <c r="R142" s="174">
        <v>1.2E-2</v>
      </c>
      <c r="S142" s="150">
        <f>ROUND(F142*(R142),3)</f>
        <v>3.5999999999999997E-2</v>
      </c>
      <c r="V142" s="175"/>
      <c r="Z142">
        <v>0</v>
      </c>
    </row>
    <row r="143" spans="1:26" x14ac:dyDescent="0.25">
      <c r="A143" s="150"/>
      <c r="B143" s="150"/>
      <c r="C143" s="150"/>
      <c r="D143" s="150" t="s">
        <v>78</v>
      </c>
      <c r="E143" s="150"/>
      <c r="F143" s="168"/>
      <c r="G143" s="153"/>
      <c r="H143" s="153">
        <f>ROUND((SUM(M130:M142))/1,2)</f>
        <v>0</v>
      </c>
      <c r="I143" s="153">
        <f>ROUND((SUM(I130:I142))/1,2)</f>
        <v>0</v>
      </c>
      <c r="J143" s="150"/>
      <c r="K143" s="150"/>
      <c r="L143" s="150">
        <f>ROUND((SUM(L130:L142))/1,2)</f>
        <v>0</v>
      </c>
      <c r="M143" s="150">
        <f>ROUND((SUM(M130:M142))/1,2)</f>
        <v>0</v>
      </c>
      <c r="N143" s="150"/>
      <c r="O143" s="150"/>
      <c r="P143" s="176">
        <f>ROUND((SUM(P130:P142))/1,2)</f>
        <v>0.03</v>
      </c>
      <c r="Q143" s="147"/>
      <c r="R143" s="147"/>
      <c r="S143" s="176">
        <f>ROUND((SUM(S130:S142))/1,2)</f>
        <v>0.09</v>
      </c>
      <c r="T143" s="147"/>
      <c r="U143" s="147"/>
      <c r="V143" s="147"/>
      <c r="W143" s="147"/>
      <c r="X143" s="147"/>
      <c r="Y143" s="147"/>
      <c r="Z143" s="147"/>
    </row>
    <row r="144" spans="1:26" x14ac:dyDescent="0.25">
      <c r="A144" s="1"/>
      <c r="B144" s="1"/>
      <c r="C144" s="1"/>
      <c r="D144" s="1"/>
      <c r="E144" s="1"/>
      <c r="F144" s="161"/>
      <c r="G144" s="143"/>
      <c r="H144" s="143"/>
      <c r="I144" s="143"/>
      <c r="J144" s="1"/>
      <c r="K144" s="1"/>
      <c r="L144" s="1"/>
      <c r="M144" s="1"/>
      <c r="N144" s="1"/>
      <c r="O144" s="1"/>
      <c r="P144" s="1"/>
      <c r="S144" s="1"/>
    </row>
    <row r="145" spans="1:26" x14ac:dyDescent="0.25">
      <c r="A145" s="150"/>
      <c r="B145" s="150"/>
      <c r="C145" s="150"/>
      <c r="D145" s="150" t="s">
        <v>79</v>
      </c>
      <c r="E145" s="150"/>
      <c r="F145" s="168"/>
      <c r="G145" s="151"/>
      <c r="H145" s="151"/>
      <c r="I145" s="151"/>
      <c r="J145" s="150"/>
      <c r="K145" s="150"/>
      <c r="L145" s="150"/>
      <c r="M145" s="150"/>
      <c r="N145" s="150"/>
      <c r="O145" s="150"/>
      <c r="P145" s="150"/>
      <c r="Q145" s="147"/>
      <c r="R145" s="147"/>
      <c r="S145" s="150"/>
      <c r="T145" s="147"/>
      <c r="U145" s="147"/>
      <c r="V145" s="147"/>
      <c r="W145" s="147"/>
      <c r="X145" s="147"/>
      <c r="Y145" s="147"/>
      <c r="Z145" s="147"/>
    </row>
    <row r="146" spans="1:26" ht="24.95" customHeight="1" x14ac:dyDescent="0.25">
      <c r="A146" s="172"/>
      <c r="B146" s="169" t="s">
        <v>138</v>
      </c>
      <c r="C146" s="173" t="s">
        <v>326</v>
      </c>
      <c r="D146" s="169" t="s">
        <v>327</v>
      </c>
      <c r="E146" s="169" t="s">
        <v>328</v>
      </c>
      <c r="F146" s="170">
        <v>1</v>
      </c>
      <c r="G146" s="171"/>
      <c r="H146" s="171"/>
      <c r="I146" s="171">
        <f>ROUND(F146*(G146+H146),2)</f>
        <v>0</v>
      </c>
      <c r="J146" s="169">
        <f>ROUND(F146*(N146),2)</f>
        <v>1825.67</v>
      </c>
      <c r="K146" s="1">
        <f>ROUND(F146*(O146),2)</f>
        <v>0</v>
      </c>
      <c r="L146" s="1">
        <f>ROUND(F146*(G146),2)</f>
        <v>0</v>
      </c>
      <c r="M146" s="1"/>
      <c r="N146" s="1">
        <v>1825.67</v>
      </c>
      <c r="O146" s="1"/>
      <c r="P146" s="161"/>
      <c r="Q146" s="174"/>
      <c r="R146" s="174"/>
      <c r="S146" s="150"/>
      <c r="V146" s="175"/>
      <c r="Z146">
        <v>0</v>
      </c>
    </row>
    <row r="147" spans="1:26" x14ac:dyDescent="0.25">
      <c r="A147" s="150"/>
      <c r="B147" s="150"/>
      <c r="C147" s="150"/>
      <c r="D147" s="150" t="s">
        <v>79</v>
      </c>
      <c r="E147" s="150"/>
      <c r="F147" s="168"/>
      <c r="G147" s="153"/>
      <c r="H147" s="153">
        <f>ROUND((SUM(M145:M146))/1,2)</f>
        <v>0</v>
      </c>
      <c r="I147" s="153">
        <f>ROUND((SUM(I145:I146))/1,2)</f>
        <v>0</v>
      </c>
      <c r="J147" s="150"/>
      <c r="K147" s="150"/>
      <c r="L147" s="150">
        <f>ROUND((SUM(L145:L146))/1,2)</f>
        <v>0</v>
      </c>
      <c r="M147" s="150">
        <f>ROUND((SUM(M145:M146))/1,2)</f>
        <v>0</v>
      </c>
      <c r="N147" s="150"/>
      <c r="O147" s="150"/>
      <c r="P147" s="176">
        <f>ROUND((SUM(P145:P146))/1,2)</f>
        <v>0</v>
      </c>
      <c r="Q147" s="147"/>
      <c r="R147" s="147"/>
      <c r="S147" s="176">
        <f>ROUND((SUM(S145:S146))/1,2)</f>
        <v>0</v>
      </c>
      <c r="T147" s="147"/>
      <c r="U147" s="147"/>
      <c r="V147" s="147"/>
      <c r="W147" s="147"/>
      <c r="X147" s="147"/>
      <c r="Y147" s="147"/>
      <c r="Z147" s="147"/>
    </row>
    <row r="148" spans="1:26" x14ac:dyDescent="0.25">
      <c r="A148" s="1"/>
      <c r="B148" s="1"/>
      <c r="C148" s="1"/>
      <c r="D148" s="1"/>
      <c r="E148" s="1"/>
      <c r="F148" s="161"/>
      <c r="G148" s="143"/>
      <c r="H148" s="143"/>
      <c r="I148" s="143"/>
      <c r="J148" s="1"/>
      <c r="K148" s="1"/>
      <c r="L148" s="1"/>
      <c r="M148" s="1"/>
      <c r="N148" s="1"/>
      <c r="O148" s="1"/>
      <c r="P148" s="1"/>
      <c r="S148" s="1"/>
    </row>
    <row r="149" spans="1:26" x14ac:dyDescent="0.25">
      <c r="A149" s="150"/>
      <c r="B149" s="150"/>
      <c r="C149" s="150"/>
      <c r="D149" s="150" t="s">
        <v>80</v>
      </c>
      <c r="E149" s="150"/>
      <c r="F149" s="168"/>
      <c r="G149" s="151"/>
      <c r="H149" s="151"/>
      <c r="I149" s="151"/>
      <c r="J149" s="150"/>
      <c r="K149" s="150"/>
      <c r="L149" s="150"/>
      <c r="M149" s="150"/>
      <c r="N149" s="150"/>
      <c r="O149" s="150"/>
      <c r="P149" s="150"/>
      <c r="Q149" s="147"/>
      <c r="R149" s="147"/>
      <c r="S149" s="150"/>
      <c r="T149" s="147"/>
      <c r="U149" s="147"/>
      <c r="V149" s="147"/>
      <c r="W149" s="147"/>
      <c r="X149" s="147"/>
      <c r="Y149" s="147"/>
      <c r="Z149" s="147"/>
    </row>
    <row r="150" spans="1:26" ht="24.95" customHeight="1" x14ac:dyDescent="0.25">
      <c r="A150" s="172"/>
      <c r="B150" s="169" t="s">
        <v>329</v>
      </c>
      <c r="C150" s="173" t="s">
        <v>330</v>
      </c>
      <c r="D150" s="169" t="s">
        <v>331</v>
      </c>
      <c r="E150" s="169" t="s">
        <v>145</v>
      </c>
      <c r="F150" s="170">
        <v>150</v>
      </c>
      <c r="G150" s="171"/>
      <c r="H150" s="171"/>
      <c r="I150" s="171">
        <f>ROUND(F150*(G150+H150),2)</f>
        <v>0</v>
      </c>
      <c r="J150" s="169">
        <f>ROUND(F150*(N150),2)</f>
        <v>2037</v>
      </c>
      <c r="K150" s="1">
        <f>ROUND(F150*(O150),2)</f>
        <v>0</v>
      </c>
      <c r="L150" s="1">
        <f>ROUND(F150*(G150),2)</f>
        <v>0</v>
      </c>
      <c r="M150" s="1"/>
      <c r="N150" s="1">
        <v>13.58</v>
      </c>
      <c r="O150" s="1"/>
      <c r="P150" s="168">
        <v>2.7999999999999998E-4</v>
      </c>
      <c r="Q150" s="174"/>
      <c r="R150" s="174">
        <v>2.7999999999999998E-4</v>
      </c>
      <c r="S150" s="150">
        <f>ROUND(F150*(R150),3)</f>
        <v>4.2000000000000003E-2</v>
      </c>
      <c r="V150" s="175"/>
      <c r="Z150">
        <v>0</v>
      </c>
    </row>
    <row r="151" spans="1:26" ht="24.95" customHeight="1" x14ac:dyDescent="0.25">
      <c r="A151" s="172"/>
      <c r="B151" s="169" t="s">
        <v>329</v>
      </c>
      <c r="C151" s="173" t="s">
        <v>332</v>
      </c>
      <c r="D151" s="169" t="s">
        <v>333</v>
      </c>
      <c r="E151" s="169" t="s">
        <v>145</v>
      </c>
      <c r="F151" s="170">
        <v>150</v>
      </c>
      <c r="G151" s="171"/>
      <c r="H151" s="171"/>
      <c r="I151" s="171">
        <f>ROUND(F151*(G151+H151),2)</f>
        <v>0</v>
      </c>
      <c r="J151" s="169">
        <f>ROUND(F151*(N151),2)</f>
        <v>55.5</v>
      </c>
      <c r="K151" s="1">
        <f>ROUND(F151*(O151),2)</f>
        <v>0</v>
      </c>
      <c r="L151" s="1">
        <f>ROUND(F151*(G151),2)</f>
        <v>0</v>
      </c>
      <c r="M151" s="1"/>
      <c r="N151" s="1">
        <v>0.37</v>
      </c>
      <c r="O151" s="1"/>
      <c r="P151" s="161"/>
      <c r="Q151" s="174"/>
      <c r="R151" s="174"/>
      <c r="S151" s="150"/>
      <c r="V151" s="175"/>
      <c r="Z151">
        <v>0</v>
      </c>
    </row>
    <row r="152" spans="1:26" ht="24.95" customHeight="1" x14ac:dyDescent="0.25">
      <c r="A152" s="172"/>
      <c r="B152" s="169" t="s">
        <v>329</v>
      </c>
      <c r="C152" s="173" t="s">
        <v>334</v>
      </c>
      <c r="D152" s="169" t="s">
        <v>335</v>
      </c>
      <c r="E152" s="169" t="s">
        <v>225</v>
      </c>
      <c r="F152" s="170">
        <v>0.05</v>
      </c>
      <c r="G152" s="177"/>
      <c r="H152" s="177"/>
      <c r="I152" s="177">
        <f>ROUND(F152*(G152+H152),2)</f>
        <v>0</v>
      </c>
      <c r="J152" s="169">
        <f>ROUND(F152*(N152),2)</f>
        <v>1.05</v>
      </c>
      <c r="K152" s="1">
        <f>ROUND(F152*(O152),2)</f>
        <v>0</v>
      </c>
      <c r="L152" s="1">
        <f>ROUND(F152*(G152),2)</f>
        <v>0</v>
      </c>
      <c r="M152" s="1"/>
      <c r="N152" s="1">
        <v>20.93</v>
      </c>
      <c r="O152" s="1"/>
      <c r="P152" s="161"/>
      <c r="Q152" s="174"/>
      <c r="R152" s="174"/>
      <c r="S152" s="150"/>
      <c r="V152" s="175"/>
      <c r="Z152">
        <v>0</v>
      </c>
    </row>
    <row r="153" spans="1:26" x14ac:dyDescent="0.25">
      <c r="A153" s="150"/>
      <c r="B153" s="150"/>
      <c r="C153" s="150"/>
      <c r="D153" s="150" t="s">
        <v>80</v>
      </c>
      <c r="E153" s="150"/>
      <c r="F153" s="168"/>
      <c r="G153" s="153"/>
      <c r="H153" s="153">
        <f>ROUND((SUM(M149:M152))/1,2)</f>
        <v>0</v>
      </c>
      <c r="I153" s="153">
        <f>ROUND((SUM(I149:I152))/1,2)</f>
        <v>0</v>
      </c>
      <c r="J153" s="150"/>
      <c r="K153" s="150"/>
      <c r="L153" s="150">
        <f>ROUND((SUM(L149:L152))/1,2)</f>
        <v>0</v>
      </c>
      <c r="M153" s="150">
        <f>ROUND((SUM(M149:M152))/1,2)</f>
        <v>0</v>
      </c>
      <c r="N153" s="150"/>
      <c r="O153" s="150"/>
      <c r="P153" s="176">
        <f>ROUND((SUM(P149:P152))/1,2)</f>
        <v>0</v>
      </c>
      <c r="Q153" s="147"/>
      <c r="R153" s="147"/>
      <c r="S153" s="176">
        <f>ROUND((SUM(S149:S152))/1,2)</f>
        <v>0.04</v>
      </c>
      <c r="T153" s="147"/>
      <c r="U153" s="147"/>
      <c r="V153" s="147"/>
      <c r="W153" s="147"/>
      <c r="X153" s="147"/>
      <c r="Y153" s="147"/>
      <c r="Z153" s="147"/>
    </row>
    <row r="154" spans="1:26" x14ac:dyDescent="0.25">
      <c r="A154" s="1"/>
      <c r="B154" s="1"/>
      <c r="C154" s="1"/>
      <c r="D154" s="1"/>
      <c r="E154" s="1"/>
      <c r="F154" s="161"/>
      <c r="G154" s="143"/>
      <c r="H154" s="143"/>
      <c r="I154" s="143"/>
      <c r="J154" s="1"/>
      <c r="K154" s="1"/>
      <c r="L154" s="1"/>
      <c r="M154" s="1"/>
      <c r="N154" s="1"/>
      <c r="O154" s="1"/>
      <c r="P154" s="1"/>
      <c r="S154" s="1"/>
    </row>
    <row r="155" spans="1:26" x14ac:dyDescent="0.25">
      <c r="A155" s="150"/>
      <c r="B155" s="150"/>
      <c r="C155" s="150"/>
      <c r="D155" s="150" t="s">
        <v>81</v>
      </c>
      <c r="E155" s="150"/>
      <c r="F155" s="168"/>
      <c r="G155" s="151"/>
      <c r="H155" s="151"/>
      <c r="I155" s="151"/>
      <c r="J155" s="150"/>
      <c r="K155" s="150"/>
      <c r="L155" s="150"/>
      <c r="M155" s="150"/>
      <c r="N155" s="150"/>
      <c r="O155" s="150"/>
      <c r="P155" s="150"/>
      <c r="Q155" s="147"/>
      <c r="R155" s="147"/>
      <c r="S155" s="150"/>
      <c r="T155" s="147"/>
      <c r="U155" s="147"/>
      <c r="V155" s="147"/>
      <c r="W155" s="147"/>
      <c r="X155" s="147"/>
      <c r="Y155" s="147"/>
      <c r="Z155" s="147"/>
    </row>
    <row r="156" spans="1:26" ht="24.95" customHeight="1" x14ac:dyDescent="0.25">
      <c r="A156" s="172"/>
      <c r="B156" s="169" t="s">
        <v>336</v>
      </c>
      <c r="C156" s="173" t="s">
        <v>337</v>
      </c>
      <c r="D156" s="169" t="s">
        <v>338</v>
      </c>
      <c r="E156" s="169" t="s">
        <v>339</v>
      </c>
      <c r="F156" s="170">
        <v>9</v>
      </c>
      <c r="G156" s="171"/>
      <c r="H156" s="171"/>
      <c r="I156" s="171">
        <f>ROUND(F156*(G156+H156),2)</f>
        <v>0</v>
      </c>
      <c r="J156" s="169">
        <f>ROUND(F156*(N156),2)</f>
        <v>890.19</v>
      </c>
      <c r="K156" s="1">
        <f>ROUND(F156*(O156),2)</f>
        <v>0</v>
      </c>
      <c r="L156" s="1">
        <f>ROUND(F156*(G156),2)</f>
        <v>0</v>
      </c>
      <c r="M156" s="1"/>
      <c r="N156" s="1">
        <v>98.91</v>
      </c>
      <c r="O156" s="1"/>
      <c r="P156" s="168">
        <v>7.9299999999999995E-3</v>
      </c>
      <c r="Q156" s="174"/>
      <c r="R156" s="174">
        <v>7.9299999999999995E-3</v>
      </c>
      <c r="S156" s="150">
        <f>ROUND(F156*(R156),3)</f>
        <v>7.0999999999999994E-2</v>
      </c>
      <c r="V156" s="175"/>
      <c r="Z156">
        <v>0</v>
      </c>
    </row>
    <row r="157" spans="1:26" ht="24.95" customHeight="1" x14ac:dyDescent="0.25">
      <c r="A157" s="172"/>
      <c r="B157" s="169" t="s">
        <v>336</v>
      </c>
      <c r="C157" s="173" t="s">
        <v>340</v>
      </c>
      <c r="D157" s="169" t="s">
        <v>341</v>
      </c>
      <c r="E157" s="169" t="s">
        <v>225</v>
      </c>
      <c r="F157" s="170">
        <v>0.01</v>
      </c>
      <c r="G157" s="177"/>
      <c r="H157" s="177"/>
      <c r="I157" s="177">
        <f>ROUND(F157*(G157+H157),2)</f>
        <v>0</v>
      </c>
      <c r="J157" s="169">
        <f>ROUND(F157*(N157),2)</f>
        <v>0.09</v>
      </c>
      <c r="K157" s="1">
        <f>ROUND(F157*(O157),2)</f>
        <v>0</v>
      </c>
      <c r="L157" s="1">
        <f>ROUND(F157*(G157),2)</f>
        <v>0</v>
      </c>
      <c r="M157" s="1"/>
      <c r="N157" s="1">
        <v>8.9</v>
      </c>
      <c r="O157" s="1"/>
      <c r="P157" s="161"/>
      <c r="Q157" s="174"/>
      <c r="R157" s="174"/>
      <c r="S157" s="150"/>
      <c r="V157" s="175"/>
      <c r="Z157">
        <v>0</v>
      </c>
    </row>
    <row r="158" spans="1:26" x14ac:dyDescent="0.25">
      <c r="A158" s="150"/>
      <c r="B158" s="150"/>
      <c r="C158" s="150"/>
      <c r="D158" s="150" t="s">
        <v>81</v>
      </c>
      <c r="E158" s="150"/>
      <c r="F158" s="168"/>
      <c r="G158" s="153"/>
      <c r="H158" s="153">
        <f>ROUND((SUM(M155:M157))/1,2)</f>
        <v>0</v>
      </c>
      <c r="I158" s="153">
        <f>ROUND((SUM(I155:I157))/1,2)</f>
        <v>0</v>
      </c>
      <c r="J158" s="150"/>
      <c r="K158" s="150"/>
      <c r="L158" s="150">
        <f>ROUND((SUM(L155:L157))/1,2)</f>
        <v>0</v>
      </c>
      <c r="M158" s="150">
        <f>ROUND((SUM(M155:M157))/1,2)</f>
        <v>0</v>
      </c>
      <c r="N158" s="150"/>
      <c r="O158" s="150"/>
      <c r="P158" s="176">
        <f>ROUND((SUM(P155:P157))/1,2)</f>
        <v>0.01</v>
      </c>
      <c r="Q158" s="147"/>
      <c r="R158" s="147"/>
      <c r="S158" s="176">
        <f>ROUND((SUM(S155:S157))/1,2)</f>
        <v>7.0000000000000007E-2</v>
      </c>
      <c r="T158" s="147"/>
      <c r="U158" s="147"/>
      <c r="V158" s="147"/>
      <c r="W158" s="147"/>
      <c r="X158" s="147"/>
      <c r="Y158" s="147"/>
      <c r="Z158" s="147"/>
    </row>
    <row r="159" spans="1:26" x14ac:dyDescent="0.25">
      <c r="A159" s="1"/>
      <c r="B159" s="1"/>
      <c r="C159" s="1"/>
      <c r="D159" s="1"/>
      <c r="E159" s="1"/>
      <c r="F159" s="161"/>
      <c r="G159" s="143"/>
      <c r="H159" s="143"/>
      <c r="I159" s="143"/>
      <c r="J159" s="1"/>
      <c r="K159" s="1"/>
      <c r="L159" s="1"/>
      <c r="M159" s="1"/>
      <c r="N159" s="1"/>
      <c r="O159" s="1"/>
      <c r="P159" s="1"/>
      <c r="S159" s="1"/>
    </row>
    <row r="160" spans="1:26" x14ac:dyDescent="0.25">
      <c r="A160" s="150"/>
      <c r="B160" s="150"/>
      <c r="C160" s="150"/>
      <c r="D160" s="150" t="s">
        <v>82</v>
      </c>
      <c r="E160" s="150"/>
      <c r="F160" s="168"/>
      <c r="G160" s="151"/>
      <c r="H160" s="151"/>
      <c r="I160" s="151"/>
      <c r="J160" s="150"/>
      <c r="K160" s="150"/>
      <c r="L160" s="150"/>
      <c r="M160" s="150"/>
      <c r="N160" s="150"/>
      <c r="O160" s="150"/>
      <c r="P160" s="150"/>
      <c r="Q160" s="147"/>
      <c r="R160" s="147"/>
      <c r="S160" s="150"/>
      <c r="T160" s="147"/>
      <c r="U160" s="147"/>
      <c r="V160" s="147"/>
      <c r="W160" s="147"/>
      <c r="X160" s="147"/>
      <c r="Y160" s="147"/>
      <c r="Z160" s="147"/>
    </row>
    <row r="161" spans="1:26" ht="24.95" customHeight="1" x14ac:dyDescent="0.25">
      <c r="A161" s="172"/>
      <c r="B161" s="169" t="s">
        <v>342</v>
      </c>
      <c r="C161" s="173" t="s">
        <v>343</v>
      </c>
      <c r="D161" s="169" t="s">
        <v>344</v>
      </c>
      <c r="E161" s="169" t="s">
        <v>345</v>
      </c>
      <c r="F161" s="170">
        <v>7</v>
      </c>
      <c r="G161" s="171"/>
      <c r="H161" s="171"/>
      <c r="I161" s="171">
        <f t="shared" ref="I161:I167" si="28">ROUND(F161*(G161+H161),2)</f>
        <v>0</v>
      </c>
      <c r="J161" s="169">
        <f t="shared" ref="J161:J167" si="29">ROUND(F161*(N161),2)</f>
        <v>53.06</v>
      </c>
      <c r="K161" s="1">
        <f t="shared" ref="K161:K167" si="30">ROUND(F161*(O161),2)</f>
        <v>0</v>
      </c>
      <c r="L161" s="1">
        <f>ROUND(F161*(G161),2)</f>
        <v>0</v>
      </c>
      <c r="M161" s="1"/>
      <c r="N161" s="1">
        <v>7.58</v>
      </c>
      <c r="O161" s="1"/>
      <c r="P161" s="161"/>
      <c r="Q161" s="174"/>
      <c r="R161" s="174"/>
      <c r="S161" s="150"/>
      <c r="V161" s="175"/>
      <c r="Z161">
        <v>0</v>
      </c>
    </row>
    <row r="162" spans="1:26" ht="24.95" customHeight="1" x14ac:dyDescent="0.25">
      <c r="A162" s="172"/>
      <c r="B162" s="169" t="s">
        <v>342</v>
      </c>
      <c r="C162" s="173" t="s">
        <v>346</v>
      </c>
      <c r="D162" s="169" t="s">
        <v>347</v>
      </c>
      <c r="E162" s="169" t="s">
        <v>205</v>
      </c>
      <c r="F162" s="170">
        <v>2</v>
      </c>
      <c r="G162" s="171"/>
      <c r="H162" s="171"/>
      <c r="I162" s="171">
        <f t="shared" si="28"/>
        <v>0</v>
      </c>
      <c r="J162" s="169">
        <f t="shared" si="29"/>
        <v>22.52</v>
      </c>
      <c r="K162" s="1">
        <f t="shared" si="30"/>
        <v>0</v>
      </c>
      <c r="L162" s="1">
        <f>ROUND(F162*(G162),2)</f>
        <v>0</v>
      </c>
      <c r="M162" s="1"/>
      <c r="N162" s="1">
        <v>11.26</v>
      </c>
      <c r="O162" s="1"/>
      <c r="P162" s="161"/>
      <c r="Q162" s="174"/>
      <c r="R162" s="174"/>
      <c r="S162" s="150"/>
      <c r="V162" s="175"/>
      <c r="Z162">
        <v>0</v>
      </c>
    </row>
    <row r="163" spans="1:26" ht="24.95" customHeight="1" x14ac:dyDescent="0.25">
      <c r="A163" s="172"/>
      <c r="B163" s="169" t="s">
        <v>342</v>
      </c>
      <c r="C163" s="173" t="s">
        <v>348</v>
      </c>
      <c r="D163" s="169" t="s">
        <v>349</v>
      </c>
      <c r="E163" s="169" t="s">
        <v>225</v>
      </c>
      <c r="F163" s="170">
        <v>5.5E-2</v>
      </c>
      <c r="G163" s="177"/>
      <c r="H163" s="177"/>
      <c r="I163" s="177">
        <f t="shared" si="28"/>
        <v>0</v>
      </c>
      <c r="J163" s="169">
        <f t="shared" si="29"/>
        <v>0.73</v>
      </c>
      <c r="K163" s="1">
        <f t="shared" si="30"/>
        <v>0</v>
      </c>
      <c r="L163" s="1">
        <f>ROUND(F163*(G163),2)</f>
        <v>0</v>
      </c>
      <c r="M163" s="1"/>
      <c r="N163" s="1">
        <v>13.34</v>
      </c>
      <c r="O163" s="1"/>
      <c r="P163" s="161"/>
      <c r="Q163" s="174"/>
      <c r="R163" s="174"/>
      <c r="S163" s="150"/>
      <c r="V163" s="175"/>
      <c r="Z163">
        <v>0</v>
      </c>
    </row>
    <row r="164" spans="1:26" ht="24.95" customHeight="1" x14ac:dyDescent="0.25">
      <c r="A164" s="172"/>
      <c r="B164" s="169" t="s">
        <v>294</v>
      </c>
      <c r="C164" s="173" t="s">
        <v>350</v>
      </c>
      <c r="D164" s="169" t="s">
        <v>351</v>
      </c>
      <c r="E164" s="169" t="s">
        <v>205</v>
      </c>
      <c r="F164" s="170">
        <v>3</v>
      </c>
      <c r="G164" s="171"/>
      <c r="H164" s="171"/>
      <c r="I164" s="171">
        <f t="shared" si="28"/>
        <v>0</v>
      </c>
      <c r="J164" s="169">
        <f t="shared" si="29"/>
        <v>195.57</v>
      </c>
      <c r="K164" s="1">
        <f t="shared" si="30"/>
        <v>0</v>
      </c>
      <c r="L164" s="1"/>
      <c r="M164" s="1">
        <f>ROUND(F164*(G164),2)</f>
        <v>0</v>
      </c>
      <c r="N164" s="1">
        <v>65.19</v>
      </c>
      <c r="O164" s="1"/>
      <c r="P164" s="168">
        <v>2.1999999999999999E-2</v>
      </c>
      <c r="Q164" s="174"/>
      <c r="R164" s="174">
        <v>2.1999999999999999E-2</v>
      </c>
      <c r="S164" s="150">
        <f>ROUND(F164*(R164),3)</f>
        <v>6.6000000000000003E-2</v>
      </c>
      <c r="V164" s="175"/>
      <c r="Z164">
        <v>0</v>
      </c>
    </row>
    <row r="165" spans="1:26" ht="24.95" customHeight="1" x14ac:dyDescent="0.25">
      <c r="A165" s="172"/>
      <c r="B165" s="169" t="s">
        <v>294</v>
      </c>
      <c r="C165" s="173" t="s">
        <v>352</v>
      </c>
      <c r="D165" s="169" t="s">
        <v>353</v>
      </c>
      <c r="E165" s="169" t="s">
        <v>205</v>
      </c>
      <c r="F165" s="170">
        <v>2</v>
      </c>
      <c r="G165" s="171"/>
      <c r="H165" s="171"/>
      <c r="I165" s="171">
        <f t="shared" si="28"/>
        <v>0</v>
      </c>
      <c r="J165" s="169">
        <f t="shared" si="29"/>
        <v>160.18</v>
      </c>
      <c r="K165" s="1">
        <f t="shared" si="30"/>
        <v>0</v>
      </c>
      <c r="L165" s="1"/>
      <c r="M165" s="1">
        <f>ROUND(F165*(G165),2)</f>
        <v>0</v>
      </c>
      <c r="N165" s="1">
        <v>80.09</v>
      </c>
      <c r="O165" s="1"/>
      <c r="P165" s="168">
        <v>2.7E-2</v>
      </c>
      <c r="Q165" s="174"/>
      <c r="R165" s="174">
        <v>2.7E-2</v>
      </c>
      <c r="S165" s="150">
        <f>ROUND(F165*(R165),3)</f>
        <v>5.3999999999999999E-2</v>
      </c>
      <c r="V165" s="175"/>
      <c r="Z165">
        <v>0</v>
      </c>
    </row>
    <row r="166" spans="1:26" ht="24.95" customHeight="1" x14ac:dyDescent="0.25">
      <c r="A166" s="172"/>
      <c r="B166" s="169" t="s">
        <v>294</v>
      </c>
      <c r="C166" s="173" t="s">
        <v>354</v>
      </c>
      <c r="D166" s="169" t="s">
        <v>355</v>
      </c>
      <c r="E166" s="169" t="s">
        <v>205</v>
      </c>
      <c r="F166" s="170">
        <v>2</v>
      </c>
      <c r="G166" s="171"/>
      <c r="H166" s="171"/>
      <c r="I166" s="171">
        <f t="shared" si="28"/>
        <v>0</v>
      </c>
      <c r="J166" s="169">
        <f t="shared" si="29"/>
        <v>219.92</v>
      </c>
      <c r="K166" s="1">
        <f t="shared" si="30"/>
        <v>0</v>
      </c>
      <c r="L166" s="1"/>
      <c r="M166" s="1">
        <f>ROUND(F166*(G166),2)</f>
        <v>0</v>
      </c>
      <c r="N166" s="1">
        <v>109.96</v>
      </c>
      <c r="O166" s="1"/>
      <c r="P166" s="168">
        <v>3.6999999999999998E-2</v>
      </c>
      <c r="Q166" s="174"/>
      <c r="R166" s="174">
        <v>3.6999999999999998E-2</v>
      </c>
      <c r="S166" s="150">
        <f>ROUND(F166*(R166),3)</f>
        <v>7.3999999999999996E-2</v>
      </c>
      <c r="V166" s="175"/>
      <c r="Z166">
        <v>0</v>
      </c>
    </row>
    <row r="167" spans="1:26" ht="24.95" customHeight="1" x14ac:dyDescent="0.25">
      <c r="A167" s="172"/>
      <c r="B167" s="169" t="s">
        <v>294</v>
      </c>
      <c r="C167" s="173" t="s">
        <v>356</v>
      </c>
      <c r="D167" s="169" t="s">
        <v>357</v>
      </c>
      <c r="E167" s="169" t="s">
        <v>205</v>
      </c>
      <c r="F167" s="170">
        <v>2</v>
      </c>
      <c r="G167" s="171"/>
      <c r="H167" s="171"/>
      <c r="I167" s="171">
        <f t="shared" si="28"/>
        <v>0</v>
      </c>
      <c r="J167" s="169">
        <f t="shared" si="29"/>
        <v>683.32</v>
      </c>
      <c r="K167" s="1">
        <f t="shared" si="30"/>
        <v>0</v>
      </c>
      <c r="L167" s="1"/>
      <c r="M167" s="1">
        <f>ROUND(F167*(G167),2)</f>
        <v>0</v>
      </c>
      <c r="N167" s="1">
        <v>341.66</v>
      </c>
      <c r="O167" s="1"/>
      <c r="P167" s="168">
        <v>0.108</v>
      </c>
      <c r="Q167" s="174"/>
      <c r="R167" s="174">
        <v>0.108</v>
      </c>
      <c r="S167" s="150">
        <f>ROUND(F167*(R167),3)</f>
        <v>0.216</v>
      </c>
      <c r="V167" s="175"/>
      <c r="Z167">
        <v>0</v>
      </c>
    </row>
    <row r="168" spans="1:26" x14ac:dyDescent="0.25">
      <c r="A168" s="150"/>
      <c r="B168" s="150"/>
      <c r="C168" s="150"/>
      <c r="D168" s="150" t="s">
        <v>82</v>
      </c>
      <c r="E168" s="150"/>
      <c r="F168" s="168"/>
      <c r="G168" s="153"/>
      <c r="H168" s="153">
        <f>ROUND((SUM(M160:M167))/1,2)</f>
        <v>0</v>
      </c>
      <c r="I168" s="153">
        <f>ROUND((SUM(I160:I167))/1,2)</f>
        <v>0</v>
      </c>
      <c r="J168" s="150"/>
      <c r="K168" s="150"/>
      <c r="L168" s="150">
        <f>ROUND((SUM(L160:L167))/1,2)</f>
        <v>0</v>
      </c>
      <c r="M168" s="150">
        <f>ROUND((SUM(M160:M167))/1,2)</f>
        <v>0</v>
      </c>
      <c r="N168" s="150"/>
      <c r="O168" s="150"/>
      <c r="P168" s="176">
        <f>ROUND((SUM(P160:P167))/1,2)</f>
        <v>0.19</v>
      </c>
      <c r="Q168" s="147"/>
      <c r="R168" s="147"/>
      <c r="S168" s="176">
        <f>ROUND((SUM(S160:S167))/1,2)</f>
        <v>0.41</v>
      </c>
      <c r="T168" s="147"/>
      <c r="U168" s="147"/>
      <c r="V168" s="147"/>
      <c r="W168" s="147"/>
      <c r="X168" s="147"/>
      <c r="Y168" s="147"/>
      <c r="Z168" s="147"/>
    </row>
    <row r="169" spans="1:26" x14ac:dyDescent="0.25">
      <c r="A169" s="1"/>
      <c r="B169" s="1"/>
      <c r="C169" s="1"/>
      <c r="D169" s="1"/>
      <c r="E169" s="1"/>
      <c r="F169" s="161"/>
      <c r="G169" s="143"/>
      <c r="H169" s="143"/>
      <c r="I169" s="143"/>
      <c r="J169" s="1"/>
      <c r="K169" s="1"/>
      <c r="L169" s="1"/>
      <c r="M169" s="1"/>
      <c r="N169" s="1"/>
      <c r="O169" s="1"/>
      <c r="P169" s="1"/>
      <c r="S169" s="1"/>
    </row>
    <row r="170" spans="1:26" x14ac:dyDescent="0.25">
      <c r="A170" s="150"/>
      <c r="B170" s="150"/>
      <c r="C170" s="150"/>
      <c r="D170" s="150" t="s">
        <v>83</v>
      </c>
      <c r="E170" s="150"/>
      <c r="F170" s="168"/>
      <c r="G170" s="151"/>
      <c r="H170" s="151"/>
      <c r="I170" s="151"/>
      <c r="J170" s="150"/>
      <c r="K170" s="150"/>
      <c r="L170" s="150"/>
      <c r="M170" s="150"/>
      <c r="N170" s="150"/>
      <c r="O170" s="150"/>
      <c r="P170" s="150"/>
      <c r="Q170" s="147"/>
      <c r="R170" s="147"/>
      <c r="S170" s="150"/>
      <c r="T170" s="147"/>
      <c r="U170" s="147"/>
      <c r="V170" s="147"/>
      <c r="W170" s="147"/>
      <c r="X170" s="147"/>
      <c r="Y170" s="147"/>
      <c r="Z170" s="147"/>
    </row>
    <row r="171" spans="1:26" ht="24.95" customHeight="1" x14ac:dyDescent="0.25">
      <c r="A171" s="172"/>
      <c r="B171" s="169" t="s">
        <v>358</v>
      </c>
      <c r="C171" s="173" t="s">
        <v>359</v>
      </c>
      <c r="D171" s="169" t="s">
        <v>360</v>
      </c>
      <c r="E171" s="169" t="s">
        <v>205</v>
      </c>
      <c r="F171" s="170">
        <v>16</v>
      </c>
      <c r="G171" s="171"/>
      <c r="H171" s="171"/>
      <c r="I171" s="171">
        <f t="shared" ref="I171:I187" si="31">ROUND(F171*(G171+H171),2)</f>
        <v>0</v>
      </c>
      <c r="J171" s="169">
        <f t="shared" ref="J171:J187" si="32">ROUND(F171*(N171),2)</f>
        <v>37.119999999999997</v>
      </c>
      <c r="K171" s="1">
        <f t="shared" ref="K171:K187" si="33">ROUND(F171*(O171),2)</f>
        <v>0</v>
      </c>
      <c r="L171" s="1">
        <f t="shared" ref="L171:L182" si="34">ROUND(F171*(G171),2)</f>
        <v>0</v>
      </c>
      <c r="M171" s="1"/>
      <c r="N171" s="1">
        <v>2.3199999999999998</v>
      </c>
      <c r="O171" s="1"/>
      <c r="P171" s="168">
        <v>2.1000000000000001E-4</v>
      </c>
      <c r="Q171" s="174"/>
      <c r="R171" s="174">
        <v>2.1000000000000001E-4</v>
      </c>
      <c r="S171" s="150">
        <f>ROUND(F171*(R171),3)</f>
        <v>3.0000000000000001E-3</v>
      </c>
      <c r="V171" s="175"/>
      <c r="Z171">
        <v>0</v>
      </c>
    </row>
    <row r="172" spans="1:26" ht="24.95" customHeight="1" x14ac:dyDescent="0.25">
      <c r="A172" s="172"/>
      <c r="B172" s="169" t="s">
        <v>358</v>
      </c>
      <c r="C172" s="173" t="s">
        <v>361</v>
      </c>
      <c r="D172" s="169" t="s">
        <v>362</v>
      </c>
      <c r="E172" s="169" t="s">
        <v>145</v>
      </c>
      <c r="F172" s="170">
        <v>89.57</v>
      </c>
      <c r="G172" s="171"/>
      <c r="H172" s="171"/>
      <c r="I172" s="171">
        <f t="shared" si="31"/>
        <v>0</v>
      </c>
      <c r="J172" s="169">
        <f t="shared" si="32"/>
        <v>288.42</v>
      </c>
      <c r="K172" s="1">
        <f t="shared" si="33"/>
        <v>0</v>
      </c>
      <c r="L172" s="1">
        <f t="shared" si="34"/>
        <v>0</v>
      </c>
      <c r="M172" s="1"/>
      <c r="N172" s="1">
        <v>3.22</v>
      </c>
      <c r="O172" s="1"/>
      <c r="P172" s="168">
        <v>2.5999999999999998E-4</v>
      </c>
      <c r="Q172" s="174"/>
      <c r="R172" s="174">
        <v>2.5999999999999998E-4</v>
      </c>
      <c r="S172" s="150">
        <f>ROUND(F172*(R172),3)</f>
        <v>2.3E-2</v>
      </c>
      <c r="V172" s="175"/>
      <c r="Z172">
        <v>0</v>
      </c>
    </row>
    <row r="173" spans="1:26" ht="24.95" customHeight="1" x14ac:dyDescent="0.25">
      <c r="A173" s="172"/>
      <c r="B173" s="169" t="s">
        <v>358</v>
      </c>
      <c r="C173" s="173" t="s">
        <v>363</v>
      </c>
      <c r="D173" s="169" t="s">
        <v>364</v>
      </c>
      <c r="E173" s="169" t="s">
        <v>145</v>
      </c>
      <c r="F173" s="170">
        <v>287.10000000000002</v>
      </c>
      <c r="G173" s="171"/>
      <c r="H173" s="171"/>
      <c r="I173" s="171">
        <f t="shared" si="31"/>
        <v>0</v>
      </c>
      <c r="J173" s="169">
        <f t="shared" si="32"/>
        <v>1165.6300000000001</v>
      </c>
      <c r="K173" s="1">
        <f t="shared" si="33"/>
        <v>0</v>
      </c>
      <c r="L173" s="1">
        <f t="shared" si="34"/>
        <v>0</v>
      </c>
      <c r="M173" s="1"/>
      <c r="N173" s="1">
        <v>4.0599999999999996</v>
      </c>
      <c r="O173" s="1"/>
      <c r="P173" s="168">
        <v>2.5999999999999998E-4</v>
      </c>
      <c r="Q173" s="174"/>
      <c r="R173" s="174">
        <v>2.5999999999999998E-4</v>
      </c>
      <c r="S173" s="150">
        <f>ROUND(F173*(R173),3)</f>
        <v>7.4999999999999997E-2</v>
      </c>
      <c r="V173" s="175"/>
      <c r="Z173">
        <v>0</v>
      </c>
    </row>
    <row r="174" spans="1:26" ht="24.95" customHeight="1" x14ac:dyDescent="0.25">
      <c r="A174" s="172"/>
      <c r="B174" s="169" t="s">
        <v>358</v>
      </c>
      <c r="C174" s="173" t="s">
        <v>365</v>
      </c>
      <c r="D174" s="169" t="s">
        <v>366</v>
      </c>
      <c r="E174" s="169" t="s">
        <v>145</v>
      </c>
      <c r="F174" s="170">
        <v>47.4</v>
      </c>
      <c r="G174" s="171"/>
      <c r="H174" s="171"/>
      <c r="I174" s="171">
        <f t="shared" si="31"/>
        <v>0</v>
      </c>
      <c r="J174" s="169">
        <f t="shared" si="32"/>
        <v>256.91000000000003</v>
      </c>
      <c r="K174" s="1">
        <f t="shared" si="33"/>
        <v>0</v>
      </c>
      <c r="L174" s="1">
        <f t="shared" si="34"/>
        <v>0</v>
      </c>
      <c r="M174" s="1"/>
      <c r="N174" s="1">
        <v>5.42</v>
      </c>
      <c r="O174" s="1"/>
      <c r="P174" s="168">
        <v>2.5999999999999998E-4</v>
      </c>
      <c r="Q174" s="174"/>
      <c r="R174" s="174">
        <v>2.5999999999999998E-4</v>
      </c>
      <c r="S174" s="150">
        <f>ROUND(F174*(R174),3)</f>
        <v>1.2E-2</v>
      </c>
      <c r="V174" s="175"/>
      <c r="Z174">
        <v>0</v>
      </c>
    </row>
    <row r="175" spans="1:26" ht="24.95" customHeight="1" x14ac:dyDescent="0.25">
      <c r="A175" s="172"/>
      <c r="B175" s="169" t="s">
        <v>358</v>
      </c>
      <c r="C175" s="173" t="s">
        <v>367</v>
      </c>
      <c r="D175" s="169" t="s">
        <v>368</v>
      </c>
      <c r="E175" s="169" t="s">
        <v>137</v>
      </c>
      <c r="F175" s="170">
        <v>25</v>
      </c>
      <c r="G175" s="171"/>
      <c r="H175" s="171"/>
      <c r="I175" s="171">
        <f t="shared" si="31"/>
        <v>0</v>
      </c>
      <c r="J175" s="169">
        <f t="shared" si="32"/>
        <v>100</v>
      </c>
      <c r="K175" s="1">
        <f t="shared" si="33"/>
        <v>0</v>
      </c>
      <c r="L175" s="1">
        <f t="shared" si="34"/>
        <v>0</v>
      </c>
      <c r="M175" s="1"/>
      <c r="N175" s="1">
        <v>4</v>
      </c>
      <c r="O175" s="1"/>
      <c r="P175" s="161"/>
      <c r="Q175" s="174"/>
      <c r="R175" s="174"/>
      <c r="S175" s="150"/>
      <c r="V175" s="175"/>
      <c r="Z175">
        <v>0</v>
      </c>
    </row>
    <row r="176" spans="1:26" ht="24.95" customHeight="1" x14ac:dyDescent="0.25">
      <c r="A176" s="172"/>
      <c r="B176" s="169" t="s">
        <v>358</v>
      </c>
      <c r="C176" s="173" t="s">
        <v>369</v>
      </c>
      <c r="D176" s="169" t="s">
        <v>370</v>
      </c>
      <c r="E176" s="169" t="s">
        <v>137</v>
      </c>
      <c r="F176" s="170">
        <v>255</v>
      </c>
      <c r="G176" s="171"/>
      <c r="H176" s="171"/>
      <c r="I176" s="171">
        <f t="shared" si="31"/>
        <v>0</v>
      </c>
      <c r="J176" s="169">
        <f t="shared" si="32"/>
        <v>196.35</v>
      </c>
      <c r="K176" s="1">
        <f t="shared" si="33"/>
        <v>0</v>
      </c>
      <c r="L176" s="1">
        <f t="shared" si="34"/>
        <v>0</v>
      </c>
      <c r="M176" s="1"/>
      <c r="N176" s="1">
        <v>0.77</v>
      </c>
      <c r="O176" s="1"/>
      <c r="P176" s="161"/>
      <c r="Q176" s="174"/>
      <c r="R176" s="174"/>
      <c r="S176" s="150"/>
      <c r="V176" s="175"/>
      <c r="Z176">
        <v>0</v>
      </c>
    </row>
    <row r="177" spans="1:26" ht="24.95" customHeight="1" x14ac:dyDescent="0.25">
      <c r="A177" s="172"/>
      <c r="B177" s="169" t="s">
        <v>358</v>
      </c>
      <c r="C177" s="173" t="s">
        <v>371</v>
      </c>
      <c r="D177" s="169" t="s">
        <v>372</v>
      </c>
      <c r="E177" s="169" t="s">
        <v>137</v>
      </c>
      <c r="F177" s="170">
        <v>32</v>
      </c>
      <c r="G177" s="171"/>
      <c r="H177" s="171"/>
      <c r="I177" s="171">
        <f t="shared" si="31"/>
        <v>0</v>
      </c>
      <c r="J177" s="169">
        <f t="shared" si="32"/>
        <v>14.08</v>
      </c>
      <c r="K177" s="1">
        <f t="shared" si="33"/>
        <v>0</v>
      </c>
      <c r="L177" s="1">
        <f t="shared" si="34"/>
        <v>0</v>
      </c>
      <c r="M177" s="1"/>
      <c r="N177" s="1">
        <v>0.44</v>
      </c>
      <c r="O177" s="1"/>
      <c r="P177" s="161"/>
      <c r="Q177" s="174"/>
      <c r="R177" s="174"/>
      <c r="S177" s="150"/>
      <c r="V177" s="175"/>
      <c r="Z177">
        <v>0</v>
      </c>
    </row>
    <row r="178" spans="1:26" ht="24.95" customHeight="1" x14ac:dyDescent="0.25">
      <c r="A178" s="172"/>
      <c r="B178" s="169" t="s">
        <v>358</v>
      </c>
      <c r="C178" s="173" t="s">
        <v>373</v>
      </c>
      <c r="D178" s="169" t="s">
        <v>374</v>
      </c>
      <c r="E178" s="169" t="s">
        <v>111</v>
      </c>
      <c r="F178" s="170">
        <v>10.83</v>
      </c>
      <c r="G178" s="171"/>
      <c r="H178" s="171"/>
      <c r="I178" s="171">
        <f t="shared" si="31"/>
        <v>0</v>
      </c>
      <c r="J178" s="169">
        <f t="shared" si="32"/>
        <v>225.7</v>
      </c>
      <c r="K178" s="1">
        <f t="shared" si="33"/>
        <v>0</v>
      </c>
      <c r="L178" s="1">
        <f t="shared" si="34"/>
        <v>0</v>
      </c>
      <c r="M178" s="1"/>
      <c r="N178" s="1">
        <v>20.84</v>
      </c>
      <c r="O178" s="1"/>
      <c r="P178" s="168">
        <v>2.3100000000000002E-2</v>
      </c>
      <c r="Q178" s="174"/>
      <c r="R178" s="174">
        <v>2.3100000000000002E-2</v>
      </c>
      <c r="S178" s="150">
        <f>ROUND(F178*(R178),3)</f>
        <v>0.25</v>
      </c>
      <c r="V178" s="175"/>
      <c r="Z178">
        <v>0</v>
      </c>
    </row>
    <row r="179" spans="1:26" ht="24.95" customHeight="1" x14ac:dyDescent="0.25">
      <c r="A179" s="172"/>
      <c r="B179" s="169" t="s">
        <v>358</v>
      </c>
      <c r="C179" s="173" t="s">
        <v>375</v>
      </c>
      <c r="D179" s="169" t="s">
        <v>376</v>
      </c>
      <c r="E179" s="169" t="s">
        <v>137</v>
      </c>
      <c r="F179" s="170">
        <v>15.3</v>
      </c>
      <c r="G179" s="171"/>
      <c r="H179" s="171"/>
      <c r="I179" s="171">
        <f t="shared" si="31"/>
        <v>0</v>
      </c>
      <c r="J179" s="169">
        <f t="shared" si="32"/>
        <v>72.37</v>
      </c>
      <c r="K179" s="1">
        <f t="shared" si="33"/>
        <v>0</v>
      </c>
      <c r="L179" s="1">
        <f t="shared" si="34"/>
        <v>0</v>
      </c>
      <c r="M179" s="1"/>
      <c r="N179" s="1">
        <v>4.7300000000000004</v>
      </c>
      <c r="O179" s="1"/>
      <c r="P179" s="161"/>
      <c r="Q179" s="174"/>
      <c r="R179" s="174"/>
      <c r="S179" s="150"/>
      <c r="V179" s="175"/>
      <c r="Z179">
        <v>0</v>
      </c>
    </row>
    <row r="180" spans="1:26" ht="24.95" customHeight="1" x14ac:dyDescent="0.25">
      <c r="A180" s="172"/>
      <c r="B180" s="169" t="s">
        <v>358</v>
      </c>
      <c r="C180" s="173" t="s">
        <v>377</v>
      </c>
      <c r="D180" s="169" t="s">
        <v>378</v>
      </c>
      <c r="E180" s="169" t="s">
        <v>111</v>
      </c>
      <c r="F180" s="170">
        <v>0.22</v>
      </c>
      <c r="G180" s="171"/>
      <c r="H180" s="171"/>
      <c r="I180" s="171">
        <f t="shared" si="31"/>
        <v>0</v>
      </c>
      <c r="J180" s="169">
        <f t="shared" si="32"/>
        <v>0.62</v>
      </c>
      <c r="K180" s="1">
        <f t="shared" si="33"/>
        <v>0</v>
      </c>
      <c r="L180" s="1">
        <f t="shared" si="34"/>
        <v>0</v>
      </c>
      <c r="M180" s="1"/>
      <c r="N180" s="1">
        <v>2.83</v>
      </c>
      <c r="O180" s="1"/>
      <c r="P180" s="168">
        <v>2.9399999999999999E-3</v>
      </c>
      <c r="Q180" s="174"/>
      <c r="R180" s="174">
        <v>2.9399999999999999E-3</v>
      </c>
      <c r="S180" s="150">
        <f>ROUND(F180*(R180),3)</f>
        <v>1E-3</v>
      </c>
      <c r="V180" s="175"/>
      <c r="Z180">
        <v>0</v>
      </c>
    </row>
    <row r="181" spans="1:26" ht="24.95" customHeight="1" x14ac:dyDescent="0.25">
      <c r="A181" s="172"/>
      <c r="B181" s="169" t="s">
        <v>358</v>
      </c>
      <c r="C181" s="173" t="s">
        <v>379</v>
      </c>
      <c r="D181" s="169" t="s">
        <v>380</v>
      </c>
      <c r="E181" s="169" t="s">
        <v>225</v>
      </c>
      <c r="F181" s="170">
        <v>0.14000000000000001</v>
      </c>
      <c r="G181" s="177"/>
      <c r="H181" s="177"/>
      <c r="I181" s="177">
        <f t="shared" si="31"/>
        <v>0</v>
      </c>
      <c r="J181" s="169">
        <f t="shared" si="32"/>
        <v>6.89</v>
      </c>
      <c r="K181" s="1">
        <f t="shared" si="33"/>
        <v>0</v>
      </c>
      <c r="L181" s="1">
        <f t="shared" si="34"/>
        <v>0</v>
      </c>
      <c r="M181" s="1"/>
      <c r="N181" s="1">
        <v>49.18</v>
      </c>
      <c r="O181" s="1"/>
      <c r="P181" s="161"/>
      <c r="Q181" s="174"/>
      <c r="R181" s="174"/>
      <c r="S181" s="150"/>
      <c r="V181" s="175"/>
      <c r="Z181">
        <v>0</v>
      </c>
    </row>
    <row r="182" spans="1:26" ht="24.95" customHeight="1" x14ac:dyDescent="0.25">
      <c r="A182" s="172"/>
      <c r="B182" s="169" t="s">
        <v>381</v>
      </c>
      <c r="C182" s="173" t="s">
        <v>382</v>
      </c>
      <c r="D182" s="169" t="s">
        <v>383</v>
      </c>
      <c r="E182" s="169" t="s">
        <v>328</v>
      </c>
      <c r="F182" s="170">
        <v>1</v>
      </c>
      <c r="G182" s="171"/>
      <c r="H182" s="171"/>
      <c r="I182" s="171">
        <f t="shared" si="31"/>
        <v>0</v>
      </c>
      <c r="J182" s="169">
        <f t="shared" si="32"/>
        <v>417.23</v>
      </c>
      <c r="K182" s="1">
        <f t="shared" si="33"/>
        <v>0</v>
      </c>
      <c r="L182" s="1">
        <f t="shared" si="34"/>
        <v>0</v>
      </c>
      <c r="M182" s="1"/>
      <c r="N182" s="1">
        <v>417.23</v>
      </c>
      <c r="O182" s="1"/>
      <c r="P182" s="161"/>
      <c r="Q182" s="174"/>
      <c r="R182" s="174"/>
      <c r="S182" s="150"/>
      <c r="V182" s="175"/>
      <c r="Z182">
        <v>0</v>
      </c>
    </row>
    <row r="183" spans="1:26" ht="24.95" customHeight="1" x14ac:dyDescent="0.25">
      <c r="A183" s="172"/>
      <c r="B183" s="169" t="s">
        <v>313</v>
      </c>
      <c r="C183" s="173" t="s">
        <v>384</v>
      </c>
      <c r="D183" s="169" t="s">
        <v>385</v>
      </c>
      <c r="E183" s="169" t="s">
        <v>321</v>
      </c>
      <c r="F183" s="170">
        <v>16</v>
      </c>
      <c r="G183" s="171"/>
      <c r="H183" s="171"/>
      <c r="I183" s="171">
        <f t="shared" si="31"/>
        <v>0</v>
      </c>
      <c r="J183" s="169">
        <f t="shared" si="32"/>
        <v>49.76</v>
      </c>
      <c r="K183" s="1">
        <f t="shared" si="33"/>
        <v>0</v>
      </c>
      <c r="L183" s="1"/>
      <c r="M183" s="1">
        <f>ROUND(F183*(G183),2)</f>
        <v>0</v>
      </c>
      <c r="N183" s="1">
        <v>3.11</v>
      </c>
      <c r="O183" s="1"/>
      <c r="P183" s="168">
        <v>1.6999999999999999E-3</v>
      </c>
      <c r="Q183" s="174"/>
      <c r="R183" s="174">
        <v>1.6999999999999999E-3</v>
      </c>
      <c r="S183" s="150">
        <f>ROUND(F183*(R183),3)</f>
        <v>2.7E-2</v>
      </c>
      <c r="V183" s="175"/>
      <c r="Z183">
        <v>0</v>
      </c>
    </row>
    <row r="184" spans="1:26" ht="24.95" customHeight="1" x14ac:dyDescent="0.25">
      <c r="A184" s="172"/>
      <c r="B184" s="169" t="s">
        <v>386</v>
      </c>
      <c r="C184" s="173" t="s">
        <v>387</v>
      </c>
      <c r="D184" s="169" t="s">
        <v>388</v>
      </c>
      <c r="E184" s="169" t="s">
        <v>111</v>
      </c>
      <c r="F184" s="170">
        <v>1.5</v>
      </c>
      <c r="G184" s="171"/>
      <c r="H184" s="171"/>
      <c r="I184" s="171">
        <f t="shared" si="31"/>
        <v>0</v>
      </c>
      <c r="J184" s="169">
        <f t="shared" si="32"/>
        <v>199.71</v>
      </c>
      <c r="K184" s="1">
        <f t="shared" si="33"/>
        <v>0</v>
      </c>
      <c r="L184" s="1"/>
      <c r="M184" s="1">
        <f>ROUND(F184*(G184),2)</f>
        <v>0</v>
      </c>
      <c r="N184" s="1">
        <v>133.13999999999999</v>
      </c>
      <c r="O184" s="1"/>
      <c r="P184" s="168">
        <v>0.55000000000000004</v>
      </c>
      <c r="Q184" s="174"/>
      <c r="R184" s="174">
        <v>0.55000000000000004</v>
      </c>
      <c r="S184" s="150">
        <f>ROUND(F184*(R184),3)</f>
        <v>0.82499999999999996</v>
      </c>
      <c r="V184" s="175"/>
      <c r="Z184">
        <v>0</v>
      </c>
    </row>
    <row r="185" spans="1:26" ht="24.95" customHeight="1" x14ac:dyDescent="0.25">
      <c r="A185" s="172"/>
      <c r="B185" s="169" t="s">
        <v>386</v>
      </c>
      <c r="C185" s="173" t="s">
        <v>389</v>
      </c>
      <c r="D185" s="169" t="s">
        <v>390</v>
      </c>
      <c r="E185" s="169" t="s">
        <v>111</v>
      </c>
      <c r="F185" s="170">
        <v>6.66</v>
      </c>
      <c r="G185" s="171"/>
      <c r="H185" s="171"/>
      <c r="I185" s="171">
        <f t="shared" si="31"/>
        <v>0</v>
      </c>
      <c r="J185" s="169">
        <f t="shared" si="32"/>
        <v>1243.0899999999999</v>
      </c>
      <c r="K185" s="1">
        <f t="shared" si="33"/>
        <v>0</v>
      </c>
      <c r="L185" s="1"/>
      <c r="M185" s="1">
        <f>ROUND(F185*(G185),2)</f>
        <v>0</v>
      </c>
      <c r="N185" s="1">
        <v>186.65</v>
      </c>
      <c r="O185" s="1"/>
      <c r="P185" s="168">
        <v>0.55000000000000004</v>
      </c>
      <c r="Q185" s="174"/>
      <c r="R185" s="174">
        <v>0.55000000000000004</v>
      </c>
      <c r="S185" s="150">
        <f>ROUND(F185*(R185),3)</f>
        <v>3.6629999999999998</v>
      </c>
      <c r="V185" s="175"/>
      <c r="Z185">
        <v>0</v>
      </c>
    </row>
    <row r="186" spans="1:26" ht="24.95" customHeight="1" x14ac:dyDescent="0.25">
      <c r="A186" s="172"/>
      <c r="B186" s="169" t="s">
        <v>386</v>
      </c>
      <c r="C186" s="173" t="s">
        <v>391</v>
      </c>
      <c r="D186" s="169" t="s">
        <v>392</v>
      </c>
      <c r="E186" s="169" t="s">
        <v>111</v>
      </c>
      <c r="F186" s="170">
        <v>2.7549999999999999</v>
      </c>
      <c r="G186" s="171"/>
      <c r="H186" s="171"/>
      <c r="I186" s="171">
        <f t="shared" si="31"/>
        <v>0</v>
      </c>
      <c r="J186" s="169">
        <f t="shared" si="32"/>
        <v>547.79999999999995</v>
      </c>
      <c r="K186" s="1">
        <f t="shared" si="33"/>
        <v>0</v>
      </c>
      <c r="L186" s="1"/>
      <c r="M186" s="1">
        <f>ROUND(F186*(G186),2)</f>
        <v>0</v>
      </c>
      <c r="N186" s="1">
        <v>198.84</v>
      </c>
      <c r="O186" s="1"/>
      <c r="P186" s="168">
        <v>0.55000000000000004</v>
      </c>
      <c r="Q186" s="174"/>
      <c r="R186" s="174">
        <v>0.55000000000000004</v>
      </c>
      <c r="S186" s="150">
        <f>ROUND(F186*(R186),3)</f>
        <v>1.5149999999999999</v>
      </c>
      <c r="V186" s="175"/>
      <c r="Z186">
        <v>0</v>
      </c>
    </row>
    <row r="187" spans="1:26" ht="24.95" customHeight="1" x14ac:dyDescent="0.25">
      <c r="A187" s="172"/>
      <c r="B187" s="169" t="s">
        <v>229</v>
      </c>
      <c r="C187" s="173" t="s">
        <v>393</v>
      </c>
      <c r="D187" s="169" t="s">
        <v>394</v>
      </c>
      <c r="E187" s="169" t="s">
        <v>137</v>
      </c>
      <c r="F187" s="170">
        <v>15.3</v>
      </c>
      <c r="G187" s="171"/>
      <c r="H187" s="171"/>
      <c r="I187" s="171">
        <f t="shared" si="31"/>
        <v>0</v>
      </c>
      <c r="J187" s="169">
        <f t="shared" si="32"/>
        <v>102.36</v>
      </c>
      <c r="K187" s="1">
        <f t="shared" si="33"/>
        <v>0</v>
      </c>
      <c r="L187" s="1"/>
      <c r="M187" s="1">
        <f>ROUND(F187*(G187),2)</f>
        <v>0</v>
      </c>
      <c r="N187" s="1">
        <v>6.6899999999999995</v>
      </c>
      <c r="O187" s="1"/>
      <c r="P187" s="168">
        <v>7.3200000000000001E-3</v>
      </c>
      <c r="Q187" s="174"/>
      <c r="R187" s="174">
        <v>7.3200000000000001E-3</v>
      </c>
      <c r="S187" s="150">
        <f>ROUND(F187*(R187),3)</f>
        <v>0.112</v>
      </c>
      <c r="V187" s="175"/>
      <c r="Z187">
        <v>0</v>
      </c>
    </row>
    <row r="188" spans="1:26" x14ac:dyDescent="0.25">
      <c r="A188" s="150"/>
      <c r="B188" s="150"/>
      <c r="C188" s="150"/>
      <c r="D188" s="150" t="s">
        <v>83</v>
      </c>
      <c r="E188" s="150"/>
      <c r="F188" s="168"/>
      <c r="G188" s="153"/>
      <c r="H188" s="153">
        <f>ROUND((SUM(M170:M187))/1,2)</f>
        <v>0</v>
      </c>
      <c r="I188" s="153">
        <f>ROUND((SUM(I170:I187))/1,2)</f>
        <v>0</v>
      </c>
      <c r="J188" s="150"/>
      <c r="K188" s="150"/>
      <c r="L188" s="150">
        <f>ROUND((SUM(L170:L187))/1,2)</f>
        <v>0</v>
      </c>
      <c r="M188" s="150">
        <f>ROUND((SUM(M170:M187))/1,2)</f>
        <v>0</v>
      </c>
      <c r="N188" s="150"/>
      <c r="O188" s="150"/>
      <c r="P188" s="176">
        <f>ROUND((SUM(P170:P187))/1,2)</f>
        <v>1.69</v>
      </c>
      <c r="Q188" s="147"/>
      <c r="R188" s="147"/>
      <c r="S188" s="176">
        <f>ROUND((SUM(S170:S187))/1,2)</f>
        <v>6.51</v>
      </c>
      <c r="T188" s="147"/>
      <c r="U188" s="147"/>
      <c r="V188" s="147"/>
      <c r="W188" s="147"/>
      <c r="X188" s="147"/>
      <c r="Y188" s="147"/>
      <c r="Z188" s="147"/>
    </row>
    <row r="189" spans="1:26" x14ac:dyDescent="0.25">
      <c r="A189" s="1"/>
      <c r="B189" s="1"/>
      <c r="C189" s="1"/>
      <c r="D189" s="1"/>
      <c r="E189" s="1"/>
      <c r="F189" s="161"/>
      <c r="G189" s="143"/>
      <c r="H189" s="143"/>
      <c r="I189" s="143"/>
      <c r="J189" s="1"/>
      <c r="K189" s="1"/>
      <c r="L189" s="1"/>
      <c r="M189" s="1"/>
      <c r="N189" s="1"/>
      <c r="O189" s="1"/>
      <c r="P189" s="1"/>
      <c r="S189" s="1"/>
    </row>
    <row r="190" spans="1:26" x14ac:dyDescent="0.25">
      <c r="A190" s="150"/>
      <c r="B190" s="150"/>
      <c r="C190" s="150"/>
      <c r="D190" s="150" t="s">
        <v>84</v>
      </c>
      <c r="E190" s="150"/>
      <c r="F190" s="168"/>
      <c r="G190" s="151"/>
      <c r="H190" s="151"/>
      <c r="I190" s="151"/>
      <c r="J190" s="150"/>
      <c r="K190" s="150"/>
      <c r="L190" s="150"/>
      <c r="M190" s="150"/>
      <c r="N190" s="150"/>
      <c r="O190" s="150"/>
      <c r="P190" s="150"/>
      <c r="Q190" s="147"/>
      <c r="R190" s="147"/>
      <c r="S190" s="150"/>
      <c r="T190" s="147"/>
      <c r="U190" s="147"/>
      <c r="V190" s="147"/>
      <c r="W190" s="147"/>
      <c r="X190" s="147"/>
      <c r="Y190" s="147"/>
      <c r="Z190" s="147"/>
    </row>
    <row r="191" spans="1:26" ht="24.95" customHeight="1" x14ac:dyDescent="0.25">
      <c r="A191" s="172"/>
      <c r="B191" s="169" t="s">
        <v>395</v>
      </c>
      <c r="C191" s="173" t="s">
        <v>396</v>
      </c>
      <c r="D191" s="169" t="s">
        <v>397</v>
      </c>
      <c r="E191" s="169" t="s">
        <v>137</v>
      </c>
      <c r="F191" s="170">
        <v>255</v>
      </c>
      <c r="G191" s="171"/>
      <c r="H191" s="171"/>
      <c r="I191" s="171">
        <f t="shared" ref="I191:I210" si="35">ROUND(F191*(G191+H191),2)</f>
        <v>0</v>
      </c>
      <c r="J191" s="169">
        <f t="shared" ref="J191:J210" si="36">ROUND(F191*(N191),2)</f>
        <v>1428</v>
      </c>
      <c r="K191" s="1">
        <f t="shared" ref="K191:K210" si="37">ROUND(F191*(O191),2)</f>
        <v>0</v>
      </c>
      <c r="L191" s="1">
        <f t="shared" ref="L191:L209" si="38">ROUND(F191*(G191),2)</f>
        <v>0</v>
      </c>
      <c r="M191" s="1"/>
      <c r="N191" s="1">
        <v>5.6</v>
      </c>
      <c r="O191" s="1"/>
      <c r="P191" s="168">
        <v>6.8100000000000001E-3</v>
      </c>
      <c r="Q191" s="174"/>
      <c r="R191" s="174">
        <v>6.8100000000000001E-3</v>
      </c>
      <c r="S191" s="150">
        <f t="shared" ref="S191:S198" si="39">ROUND(F191*(R191),3)</f>
        <v>1.7370000000000001</v>
      </c>
      <c r="V191" s="175"/>
      <c r="Z191">
        <v>0</v>
      </c>
    </row>
    <row r="192" spans="1:26" ht="24.95" customHeight="1" x14ac:dyDescent="0.25">
      <c r="A192" s="172"/>
      <c r="B192" s="169" t="s">
        <v>395</v>
      </c>
      <c r="C192" s="173" t="s">
        <v>398</v>
      </c>
      <c r="D192" s="169" t="s">
        <v>399</v>
      </c>
      <c r="E192" s="169" t="s">
        <v>205</v>
      </c>
      <c r="F192" s="170">
        <v>32</v>
      </c>
      <c r="G192" s="171"/>
      <c r="H192" s="171"/>
      <c r="I192" s="171">
        <f t="shared" si="35"/>
        <v>0</v>
      </c>
      <c r="J192" s="169">
        <f t="shared" si="36"/>
        <v>192.32</v>
      </c>
      <c r="K192" s="1">
        <f t="shared" si="37"/>
        <v>0</v>
      </c>
      <c r="L192" s="1">
        <f t="shared" si="38"/>
        <v>0</v>
      </c>
      <c r="M192" s="1"/>
      <c r="N192" s="1">
        <v>6.01</v>
      </c>
      <c r="O192" s="1"/>
      <c r="P192" s="168">
        <v>4.8500000000000001E-3</v>
      </c>
      <c r="Q192" s="174"/>
      <c r="R192" s="174">
        <v>4.8500000000000001E-3</v>
      </c>
      <c r="S192" s="150">
        <f t="shared" si="39"/>
        <v>0.155</v>
      </c>
      <c r="V192" s="175"/>
      <c r="Z192">
        <v>0</v>
      </c>
    </row>
    <row r="193" spans="1:26" ht="24.95" customHeight="1" x14ac:dyDescent="0.25">
      <c r="A193" s="172"/>
      <c r="B193" s="169" t="s">
        <v>395</v>
      </c>
      <c r="C193" s="173" t="s">
        <v>400</v>
      </c>
      <c r="D193" s="169" t="s">
        <v>401</v>
      </c>
      <c r="E193" s="169" t="s">
        <v>145</v>
      </c>
      <c r="F193" s="170">
        <v>32</v>
      </c>
      <c r="G193" s="171"/>
      <c r="H193" s="171"/>
      <c r="I193" s="171">
        <f t="shared" si="35"/>
        <v>0</v>
      </c>
      <c r="J193" s="169">
        <f t="shared" si="36"/>
        <v>47.68</v>
      </c>
      <c r="K193" s="1">
        <f t="shared" si="37"/>
        <v>0</v>
      </c>
      <c r="L193" s="1">
        <f t="shared" si="38"/>
        <v>0</v>
      </c>
      <c r="M193" s="1"/>
      <c r="N193" s="1">
        <v>1.49</v>
      </c>
      <c r="O193" s="1"/>
      <c r="P193" s="168">
        <v>4.0000000000000003E-5</v>
      </c>
      <c r="Q193" s="174"/>
      <c r="R193" s="174">
        <v>4.0000000000000003E-5</v>
      </c>
      <c r="S193" s="150">
        <f t="shared" si="39"/>
        <v>1E-3</v>
      </c>
      <c r="V193" s="175"/>
      <c r="Z193">
        <v>0</v>
      </c>
    </row>
    <row r="194" spans="1:26" ht="24.95" customHeight="1" x14ac:dyDescent="0.25">
      <c r="A194" s="172"/>
      <c r="B194" s="169" t="s">
        <v>395</v>
      </c>
      <c r="C194" s="173" t="s">
        <v>402</v>
      </c>
      <c r="D194" s="169" t="s">
        <v>403</v>
      </c>
      <c r="E194" s="169" t="s">
        <v>205</v>
      </c>
      <c r="F194" s="170">
        <v>4</v>
      </c>
      <c r="G194" s="171"/>
      <c r="H194" s="171"/>
      <c r="I194" s="171">
        <f t="shared" si="35"/>
        <v>0</v>
      </c>
      <c r="J194" s="169">
        <f t="shared" si="36"/>
        <v>4.5999999999999996</v>
      </c>
      <c r="K194" s="1">
        <f t="shared" si="37"/>
        <v>0</v>
      </c>
      <c r="L194" s="1">
        <f t="shared" si="38"/>
        <v>0</v>
      </c>
      <c r="M194" s="1"/>
      <c r="N194" s="1">
        <v>1.1499999999999999</v>
      </c>
      <c r="O194" s="1"/>
      <c r="P194" s="168">
        <v>3.0000000000000001E-5</v>
      </c>
      <c r="Q194" s="174"/>
      <c r="R194" s="174">
        <v>3.0000000000000001E-5</v>
      </c>
      <c r="S194" s="150">
        <f t="shared" si="39"/>
        <v>0</v>
      </c>
      <c r="V194" s="175"/>
      <c r="Z194">
        <v>0</v>
      </c>
    </row>
    <row r="195" spans="1:26" ht="24.95" customHeight="1" x14ac:dyDescent="0.25">
      <c r="A195" s="172"/>
      <c r="B195" s="169" t="s">
        <v>395</v>
      </c>
      <c r="C195" s="173" t="s">
        <v>404</v>
      </c>
      <c r="D195" s="169" t="s">
        <v>405</v>
      </c>
      <c r="E195" s="169" t="s">
        <v>145</v>
      </c>
      <c r="F195" s="170">
        <v>11.4</v>
      </c>
      <c r="G195" s="171"/>
      <c r="H195" s="171"/>
      <c r="I195" s="171">
        <f t="shared" si="35"/>
        <v>0</v>
      </c>
      <c r="J195" s="169">
        <f t="shared" si="36"/>
        <v>54.04</v>
      </c>
      <c r="K195" s="1">
        <f t="shared" si="37"/>
        <v>0</v>
      </c>
      <c r="L195" s="1">
        <f t="shared" si="38"/>
        <v>0</v>
      </c>
      <c r="M195" s="1"/>
      <c r="N195" s="1">
        <v>4.74</v>
      </c>
      <c r="O195" s="1"/>
      <c r="P195" s="168">
        <v>1E-4</v>
      </c>
      <c r="Q195" s="174"/>
      <c r="R195" s="174">
        <v>1E-4</v>
      </c>
      <c r="S195" s="150">
        <f t="shared" si="39"/>
        <v>1E-3</v>
      </c>
      <c r="V195" s="175"/>
      <c r="Z195">
        <v>0</v>
      </c>
    </row>
    <row r="196" spans="1:26" ht="24.95" customHeight="1" x14ac:dyDescent="0.25">
      <c r="A196" s="172"/>
      <c r="B196" s="169" t="s">
        <v>395</v>
      </c>
      <c r="C196" s="173" t="s">
        <v>406</v>
      </c>
      <c r="D196" s="169" t="s">
        <v>407</v>
      </c>
      <c r="E196" s="169" t="s">
        <v>145</v>
      </c>
      <c r="F196" s="170">
        <v>8</v>
      </c>
      <c r="G196" s="171"/>
      <c r="H196" s="171"/>
      <c r="I196" s="171">
        <f t="shared" si="35"/>
        <v>0</v>
      </c>
      <c r="J196" s="169">
        <f t="shared" si="36"/>
        <v>9.36</v>
      </c>
      <c r="K196" s="1">
        <f t="shared" si="37"/>
        <v>0</v>
      </c>
      <c r="L196" s="1">
        <f t="shared" si="38"/>
        <v>0</v>
      </c>
      <c r="M196" s="1"/>
      <c r="N196" s="1">
        <v>1.17</v>
      </c>
      <c r="O196" s="1"/>
      <c r="P196" s="168">
        <v>5.0000000000000002E-5</v>
      </c>
      <c r="Q196" s="174"/>
      <c r="R196" s="174">
        <v>5.0000000000000002E-5</v>
      </c>
      <c r="S196" s="150">
        <f t="shared" si="39"/>
        <v>0</v>
      </c>
      <c r="V196" s="175"/>
      <c r="Z196">
        <v>0</v>
      </c>
    </row>
    <row r="197" spans="1:26" ht="24.95" customHeight="1" x14ac:dyDescent="0.25">
      <c r="A197" s="172"/>
      <c r="B197" s="169" t="s">
        <v>395</v>
      </c>
      <c r="C197" s="173" t="s">
        <v>408</v>
      </c>
      <c r="D197" s="169" t="s">
        <v>409</v>
      </c>
      <c r="E197" s="169" t="s">
        <v>205</v>
      </c>
      <c r="F197" s="170">
        <v>2</v>
      </c>
      <c r="G197" s="171"/>
      <c r="H197" s="171"/>
      <c r="I197" s="171">
        <f t="shared" si="35"/>
        <v>0</v>
      </c>
      <c r="J197" s="169">
        <f t="shared" si="36"/>
        <v>2.58</v>
      </c>
      <c r="K197" s="1">
        <f t="shared" si="37"/>
        <v>0</v>
      </c>
      <c r="L197" s="1">
        <f t="shared" si="38"/>
        <v>0</v>
      </c>
      <c r="M197" s="1"/>
      <c r="N197" s="1">
        <v>1.29</v>
      </c>
      <c r="O197" s="1"/>
      <c r="P197" s="168">
        <v>9.0000000000000006E-5</v>
      </c>
      <c r="Q197" s="174"/>
      <c r="R197" s="174">
        <v>9.0000000000000006E-5</v>
      </c>
      <c r="S197" s="150">
        <f t="shared" si="39"/>
        <v>0</v>
      </c>
      <c r="V197" s="175"/>
      <c r="Z197">
        <v>0</v>
      </c>
    </row>
    <row r="198" spans="1:26" ht="24.95" customHeight="1" x14ac:dyDescent="0.25">
      <c r="A198" s="172"/>
      <c r="B198" s="169" t="s">
        <v>395</v>
      </c>
      <c r="C198" s="173" t="s">
        <v>410</v>
      </c>
      <c r="D198" s="169" t="s">
        <v>411</v>
      </c>
      <c r="E198" s="169" t="s">
        <v>205</v>
      </c>
      <c r="F198" s="170">
        <v>2</v>
      </c>
      <c r="G198" s="171"/>
      <c r="H198" s="171"/>
      <c r="I198" s="171">
        <f t="shared" si="35"/>
        <v>0</v>
      </c>
      <c r="J198" s="169">
        <f t="shared" si="36"/>
        <v>1.38</v>
      </c>
      <c r="K198" s="1">
        <f t="shared" si="37"/>
        <v>0</v>
      </c>
      <c r="L198" s="1">
        <f t="shared" si="38"/>
        <v>0</v>
      </c>
      <c r="M198" s="1"/>
      <c r="N198" s="1">
        <v>0.69</v>
      </c>
      <c r="O198" s="1"/>
      <c r="P198" s="168">
        <v>6.0000000000000002E-5</v>
      </c>
      <c r="Q198" s="174"/>
      <c r="R198" s="174">
        <v>6.0000000000000002E-5</v>
      </c>
      <c r="S198" s="150">
        <f t="shared" si="39"/>
        <v>0</v>
      </c>
      <c r="V198" s="175"/>
      <c r="Z198">
        <v>0</v>
      </c>
    </row>
    <row r="199" spans="1:26" ht="24.95" customHeight="1" x14ac:dyDescent="0.25">
      <c r="A199" s="172"/>
      <c r="B199" s="169" t="s">
        <v>395</v>
      </c>
      <c r="C199" s="173" t="s">
        <v>412</v>
      </c>
      <c r="D199" s="169" t="s">
        <v>413</v>
      </c>
      <c r="E199" s="169" t="s">
        <v>205</v>
      </c>
      <c r="F199" s="170">
        <v>4</v>
      </c>
      <c r="G199" s="171"/>
      <c r="H199" s="171"/>
      <c r="I199" s="171">
        <f t="shared" si="35"/>
        <v>0</v>
      </c>
      <c r="J199" s="169">
        <f t="shared" si="36"/>
        <v>2.8</v>
      </c>
      <c r="K199" s="1">
        <f t="shared" si="37"/>
        <v>0</v>
      </c>
      <c r="L199" s="1">
        <f t="shared" si="38"/>
        <v>0</v>
      </c>
      <c r="M199" s="1"/>
      <c r="N199" s="1">
        <v>0.7</v>
      </c>
      <c r="O199" s="1"/>
      <c r="P199" s="161"/>
      <c r="Q199" s="174"/>
      <c r="R199" s="174"/>
      <c r="S199" s="150"/>
      <c r="V199" s="175"/>
      <c r="Z199">
        <v>0</v>
      </c>
    </row>
    <row r="200" spans="1:26" ht="24.95" customHeight="1" x14ac:dyDescent="0.25">
      <c r="A200" s="172"/>
      <c r="B200" s="169" t="s">
        <v>414</v>
      </c>
      <c r="C200" s="173" t="s">
        <v>415</v>
      </c>
      <c r="D200" s="169" t="s">
        <v>416</v>
      </c>
      <c r="E200" s="169" t="s">
        <v>145</v>
      </c>
      <c r="F200" s="170">
        <v>32.43</v>
      </c>
      <c r="G200" s="171"/>
      <c r="H200" s="171"/>
      <c r="I200" s="171">
        <f t="shared" si="35"/>
        <v>0</v>
      </c>
      <c r="J200" s="169">
        <f t="shared" si="36"/>
        <v>315.22000000000003</v>
      </c>
      <c r="K200" s="1">
        <f t="shared" si="37"/>
        <v>0</v>
      </c>
      <c r="L200" s="1">
        <f t="shared" si="38"/>
        <v>0</v>
      </c>
      <c r="M200" s="1"/>
      <c r="N200" s="1">
        <v>9.7200000000000006</v>
      </c>
      <c r="O200" s="1"/>
      <c r="P200" s="168">
        <v>2.6700000000000001E-3</v>
      </c>
      <c r="Q200" s="174"/>
      <c r="R200" s="174">
        <v>2.6700000000000001E-3</v>
      </c>
      <c r="S200" s="150">
        <f>ROUND(F200*(R200),3)</f>
        <v>8.6999999999999994E-2</v>
      </c>
      <c r="V200" s="175"/>
      <c r="Z200">
        <v>0</v>
      </c>
    </row>
    <row r="201" spans="1:26" ht="24.95" customHeight="1" x14ac:dyDescent="0.25">
      <c r="A201" s="172"/>
      <c r="B201" s="169" t="s">
        <v>414</v>
      </c>
      <c r="C201" s="173" t="s">
        <v>417</v>
      </c>
      <c r="D201" s="169" t="s">
        <v>418</v>
      </c>
      <c r="E201" s="169" t="s">
        <v>205</v>
      </c>
      <c r="F201" s="170">
        <v>2</v>
      </c>
      <c r="G201" s="171"/>
      <c r="H201" s="171"/>
      <c r="I201" s="171">
        <f t="shared" si="35"/>
        <v>0</v>
      </c>
      <c r="J201" s="169">
        <f t="shared" si="36"/>
        <v>13.68</v>
      </c>
      <c r="K201" s="1">
        <f t="shared" si="37"/>
        <v>0</v>
      </c>
      <c r="L201" s="1">
        <f t="shared" si="38"/>
        <v>0</v>
      </c>
      <c r="M201" s="1"/>
      <c r="N201" s="1">
        <v>6.84</v>
      </c>
      <c r="O201" s="1"/>
      <c r="P201" s="168">
        <v>1E-3</v>
      </c>
      <c r="Q201" s="174"/>
      <c r="R201" s="174">
        <v>1E-3</v>
      </c>
      <c r="S201" s="150">
        <f>ROUND(F201*(R201),3)</f>
        <v>2E-3</v>
      </c>
      <c r="V201" s="175"/>
      <c r="Z201">
        <v>0</v>
      </c>
    </row>
    <row r="202" spans="1:26" ht="24.95" customHeight="1" x14ac:dyDescent="0.25">
      <c r="A202" s="172"/>
      <c r="B202" s="169" t="s">
        <v>414</v>
      </c>
      <c r="C202" s="173" t="s">
        <v>419</v>
      </c>
      <c r="D202" s="169" t="s">
        <v>420</v>
      </c>
      <c r="E202" s="169" t="s">
        <v>145</v>
      </c>
      <c r="F202" s="170">
        <v>8</v>
      </c>
      <c r="G202" s="171"/>
      <c r="H202" s="171"/>
      <c r="I202" s="171">
        <f t="shared" si="35"/>
        <v>0</v>
      </c>
      <c r="J202" s="169">
        <f t="shared" si="36"/>
        <v>84.96</v>
      </c>
      <c r="K202" s="1">
        <f t="shared" si="37"/>
        <v>0</v>
      </c>
      <c r="L202" s="1">
        <f t="shared" si="38"/>
        <v>0</v>
      </c>
      <c r="M202" s="1"/>
      <c r="N202" s="1">
        <v>10.62</v>
      </c>
      <c r="O202" s="1"/>
      <c r="P202" s="168">
        <v>2.4100000000000007E-3</v>
      </c>
      <c r="Q202" s="174"/>
      <c r="R202" s="174">
        <v>2.4100000000000007E-3</v>
      </c>
      <c r="S202" s="150">
        <f>ROUND(F202*(R202),3)</f>
        <v>1.9E-2</v>
      </c>
      <c r="V202" s="175"/>
      <c r="Z202">
        <v>0</v>
      </c>
    </row>
    <row r="203" spans="1:26" ht="24.95" customHeight="1" x14ac:dyDescent="0.25">
      <c r="A203" s="172"/>
      <c r="B203" s="169" t="s">
        <v>421</v>
      </c>
      <c r="C203" s="173" t="s">
        <v>422</v>
      </c>
      <c r="D203" s="169" t="s">
        <v>423</v>
      </c>
      <c r="E203" s="169" t="s">
        <v>225</v>
      </c>
      <c r="F203" s="170">
        <v>0.06</v>
      </c>
      <c r="G203" s="177"/>
      <c r="H203" s="177"/>
      <c r="I203" s="177">
        <f t="shared" si="35"/>
        <v>0</v>
      </c>
      <c r="J203" s="169">
        <f t="shared" si="36"/>
        <v>2.4300000000000002</v>
      </c>
      <c r="K203" s="1">
        <f t="shared" si="37"/>
        <v>0</v>
      </c>
      <c r="L203" s="1">
        <f t="shared" si="38"/>
        <v>0</v>
      </c>
      <c r="M203" s="1"/>
      <c r="N203" s="1">
        <v>40.53</v>
      </c>
      <c r="O203" s="1"/>
      <c r="P203" s="161"/>
      <c r="Q203" s="174"/>
      <c r="R203" s="174"/>
      <c r="S203" s="150"/>
      <c r="V203" s="175"/>
      <c r="Z203">
        <v>0</v>
      </c>
    </row>
    <row r="204" spans="1:26" ht="24.95" customHeight="1" x14ac:dyDescent="0.25">
      <c r="A204" s="172"/>
      <c r="B204" s="169" t="s">
        <v>424</v>
      </c>
      <c r="C204" s="173" t="s">
        <v>425</v>
      </c>
      <c r="D204" s="169" t="s">
        <v>426</v>
      </c>
      <c r="E204" s="169" t="s">
        <v>137</v>
      </c>
      <c r="F204" s="170">
        <v>65</v>
      </c>
      <c r="G204" s="171"/>
      <c r="H204" s="171"/>
      <c r="I204" s="171">
        <f t="shared" si="35"/>
        <v>0</v>
      </c>
      <c r="J204" s="169">
        <f t="shared" si="36"/>
        <v>33.799999999999997</v>
      </c>
      <c r="K204" s="1">
        <f t="shared" si="37"/>
        <v>0</v>
      </c>
      <c r="L204" s="1">
        <f t="shared" si="38"/>
        <v>0</v>
      </c>
      <c r="M204" s="1"/>
      <c r="N204" s="1">
        <v>0.52</v>
      </c>
      <c r="O204" s="1"/>
      <c r="P204" s="161"/>
      <c r="Q204" s="174"/>
      <c r="R204" s="174"/>
      <c r="S204" s="150"/>
      <c r="V204" s="175"/>
      <c r="Z204">
        <v>0</v>
      </c>
    </row>
    <row r="205" spans="1:26" ht="24.95" customHeight="1" x14ac:dyDescent="0.25">
      <c r="A205" s="172"/>
      <c r="B205" s="169" t="s">
        <v>427</v>
      </c>
      <c r="C205" s="173" t="s">
        <v>428</v>
      </c>
      <c r="D205" s="169" t="s">
        <v>429</v>
      </c>
      <c r="E205" s="169" t="s">
        <v>145</v>
      </c>
      <c r="F205" s="170">
        <v>16</v>
      </c>
      <c r="G205" s="171"/>
      <c r="H205" s="171"/>
      <c r="I205" s="171">
        <f t="shared" si="35"/>
        <v>0</v>
      </c>
      <c r="J205" s="169">
        <f t="shared" si="36"/>
        <v>61.12</v>
      </c>
      <c r="K205" s="1">
        <f t="shared" si="37"/>
        <v>0</v>
      </c>
      <c r="L205" s="1">
        <f t="shared" si="38"/>
        <v>0</v>
      </c>
      <c r="M205" s="1"/>
      <c r="N205" s="1">
        <v>3.82</v>
      </c>
      <c r="O205" s="1"/>
      <c r="P205" s="168">
        <v>2.2899999999999999E-3</v>
      </c>
      <c r="Q205" s="174"/>
      <c r="R205" s="174">
        <v>2.2899999999999999E-3</v>
      </c>
      <c r="S205" s="150">
        <f>ROUND(F205*(R205),3)</f>
        <v>3.6999999999999998E-2</v>
      </c>
      <c r="V205" s="175"/>
      <c r="Z205">
        <v>0</v>
      </c>
    </row>
    <row r="206" spans="1:26" ht="24.95" customHeight="1" x14ac:dyDescent="0.25">
      <c r="A206" s="172"/>
      <c r="B206" s="169" t="s">
        <v>427</v>
      </c>
      <c r="C206" s="173" t="s">
        <v>430</v>
      </c>
      <c r="D206" s="169" t="s">
        <v>431</v>
      </c>
      <c r="E206" s="169" t="s">
        <v>145</v>
      </c>
      <c r="F206" s="170">
        <v>11.4</v>
      </c>
      <c r="G206" s="171"/>
      <c r="H206" s="171"/>
      <c r="I206" s="171">
        <f t="shared" si="35"/>
        <v>0</v>
      </c>
      <c r="J206" s="169">
        <f t="shared" si="36"/>
        <v>64.41</v>
      </c>
      <c r="K206" s="1">
        <f t="shared" si="37"/>
        <v>0</v>
      </c>
      <c r="L206" s="1">
        <f t="shared" si="38"/>
        <v>0</v>
      </c>
      <c r="M206" s="1"/>
      <c r="N206" s="1">
        <v>5.65</v>
      </c>
      <c r="O206" s="1"/>
      <c r="P206" s="168">
        <v>2.2799999999999999E-3</v>
      </c>
      <c r="Q206" s="174"/>
      <c r="R206" s="174">
        <v>2.2799999999999999E-3</v>
      </c>
      <c r="S206" s="150">
        <f>ROUND(F206*(R206),3)</f>
        <v>2.5999999999999999E-2</v>
      </c>
      <c r="V206" s="175"/>
      <c r="Z206">
        <v>0</v>
      </c>
    </row>
    <row r="207" spans="1:26" ht="24.95" customHeight="1" x14ac:dyDescent="0.25">
      <c r="A207" s="172"/>
      <c r="B207" s="169" t="s">
        <v>138</v>
      </c>
      <c r="C207" s="173" t="s">
        <v>432</v>
      </c>
      <c r="D207" s="169" t="s">
        <v>433</v>
      </c>
      <c r="E207" s="169" t="s">
        <v>205</v>
      </c>
      <c r="F207" s="170">
        <v>4</v>
      </c>
      <c r="G207" s="171"/>
      <c r="H207" s="171"/>
      <c r="I207" s="171">
        <f t="shared" si="35"/>
        <v>0</v>
      </c>
      <c r="J207" s="169">
        <f t="shared" si="36"/>
        <v>15.52</v>
      </c>
      <c r="K207" s="1">
        <f t="shared" si="37"/>
        <v>0</v>
      </c>
      <c r="L207" s="1">
        <f t="shared" si="38"/>
        <v>0</v>
      </c>
      <c r="M207" s="1"/>
      <c r="N207" s="1">
        <v>3.88</v>
      </c>
      <c r="O207" s="1"/>
      <c r="P207" s="161"/>
      <c r="Q207" s="174"/>
      <c r="R207" s="174"/>
      <c r="S207" s="150"/>
      <c r="V207" s="175"/>
      <c r="Z207">
        <v>0</v>
      </c>
    </row>
    <row r="208" spans="1:26" ht="24.95" customHeight="1" x14ac:dyDescent="0.25">
      <c r="A208" s="172"/>
      <c r="B208" s="169" t="s">
        <v>138</v>
      </c>
      <c r="C208" s="173" t="s">
        <v>434</v>
      </c>
      <c r="D208" s="169" t="s">
        <v>435</v>
      </c>
      <c r="E208" s="169" t="s">
        <v>205</v>
      </c>
      <c r="F208" s="170">
        <v>4</v>
      </c>
      <c r="G208" s="171"/>
      <c r="H208" s="171"/>
      <c r="I208" s="171">
        <f t="shared" si="35"/>
        <v>0</v>
      </c>
      <c r="J208" s="169">
        <f t="shared" si="36"/>
        <v>5.56</v>
      </c>
      <c r="K208" s="1">
        <f t="shared" si="37"/>
        <v>0</v>
      </c>
      <c r="L208" s="1">
        <f t="shared" si="38"/>
        <v>0</v>
      </c>
      <c r="M208" s="1"/>
      <c r="N208" s="1">
        <v>1.3900000000000001</v>
      </c>
      <c r="O208" s="1"/>
      <c r="P208" s="161"/>
      <c r="Q208" s="174"/>
      <c r="R208" s="174"/>
      <c r="S208" s="150"/>
      <c r="V208" s="175"/>
      <c r="Z208">
        <v>0</v>
      </c>
    </row>
    <row r="209" spans="1:26" ht="24.95" customHeight="1" x14ac:dyDescent="0.25">
      <c r="A209" s="172"/>
      <c r="B209" s="169" t="s">
        <v>138</v>
      </c>
      <c r="C209" s="173" t="s">
        <v>436</v>
      </c>
      <c r="D209" s="169" t="s">
        <v>437</v>
      </c>
      <c r="E209" s="169" t="s">
        <v>205</v>
      </c>
      <c r="F209" s="170">
        <v>32</v>
      </c>
      <c r="G209" s="171"/>
      <c r="H209" s="171"/>
      <c r="I209" s="171">
        <f t="shared" si="35"/>
        <v>0</v>
      </c>
      <c r="J209" s="169">
        <f t="shared" si="36"/>
        <v>55.68</v>
      </c>
      <c r="K209" s="1">
        <f t="shared" si="37"/>
        <v>0</v>
      </c>
      <c r="L209" s="1">
        <f t="shared" si="38"/>
        <v>0</v>
      </c>
      <c r="M209" s="1"/>
      <c r="N209" s="1">
        <v>1.74</v>
      </c>
      <c r="O209" s="1"/>
      <c r="P209" s="161"/>
      <c r="Q209" s="174"/>
      <c r="R209" s="174"/>
      <c r="S209" s="150"/>
      <c r="V209" s="175"/>
      <c r="Z209">
        <v>0</v>
      </c>
    </row>
    <row r="210" spans="1:26" ht="24.95" customHeight="1" x14ac:dyDescent="0.25">
      <c r="A210" s="172"/>
      <c r="B210" s="169" t="s">
        <v>226</v>
      </c>
      <c r="C210" s="173" t="s">
        <v>438</v>
      </c>
      <c r="D210" s="169" t="s">
        <v>439</v>
      </c>
      <c r="E210" s="169" t="s">
        <v>137</v>
      </c>
      <c r="F210" s="170">
        <v>306</v>
      </c>
      <c r="G210" s="171"/>
      <c r="H210" s="171"/>
      <c r="I210" s="171">
        <f t="shared" si="35"/>
        <v>0</v>
      </c>
      <c r="J210" s="169">
        <f t="shared" si="36"/>
        <v>1658.52</v>
      </c>
      <c r="K210" s="1">
        <f t="shared" si="37"/>
        <v>0</v>
      </c>
      <c r="L210" s="1"/>
      <c r="M210" s="1">
        <f>ROUND(F210*(G210),2)</f>
        <v>0</v>
      </c>
      <c r="N210" s="1">
        <v>5.42</v>
      </c>
      <c r="O210" s="1"/>
      <c r="P210" s="168">
        <v>7.2500000000000004E-3</v>
      </c>
      <c r="Q210" s="174"/>
      <c r="R210" s="174">
        <v>7.2500000000000004E-3</v>
      </c>
      <c r="S210" s="150">
        <f>ROUND(F210*(R210),3)</f>
        <v>2.2189999999999999</v>
      </c>
      <c r="V210" s="175"/>
      <c r="Z210">
        <v>0</v>
      </c>
    </row>
    <row r="211" spans="1:26" x14ac:dyDescent="0.25">
      <c r="A211" s="150"/>
      <c r="B211" s="150"/>
      <c r="C211" s="150"/>
      <c r="D211" s="150" t="s">
        <v>84</v>
      </c>
      <c r="E211" s="150"/>
      <c r="F211" s="168"/>
      <c r="G211" s="153"/>
      <c r="H211" s="153">
        <f>ROUND((SUM(M190:M210))/1,2)</f>
        <v>0</v>
      </c>
      <c r="I211" s="153">
        <f>ROUND((SUM(I190:I210))/1,2)</f>
        <v>0</v>
      </c>
      <c r="J211" s="150"/>
      <c r="K211" s="150"/>
      <c r="L211" s="150">
        <f>ROUND((SUM(L190:L210))/1,2)</f>
        <v>0</v>
      </c>
      <c r="M211" s="150">
        <f>ROUND((SUM(M190:M210))/1,2)</f>
        <v>0</v>
      </c>
      <c r="N211" s="150"/>
      <c r="O211" s="150"/>
      <c r="P211" s="176">
        <f>ROUND((SUM(P190:P210))/1,2)</f>
        <v>0.03</v>
      </c>
      <c r="Q211" s="147"/>
      <c r="R211" s="147"/>
      <c r="S211" s="176">
        <f>ROUND((SUM(S190:S210))/1,2)</f>
        <v>4.28</v>
      </c>
      <c r="T211" s="147"/>
      <c r="U211" s="147"/>
      <c r="V211" s="147"/>
      <c r="W211" s="147"/>
      <c r="X211" s="147"/>
      <c r="Y211" s="147"/>
      <c r="Z211" s="147"/>
    </row>
    <row r="212" spans="1:26" x14ac:dyDescent="0.25">
      <c r="A212" s="1"/>
      <c r="B212" s="1"/>
      <c r="C212" s="1"/>
      <c r="D212" s="1"/>
      <c r="E212" s="1"/>
      <c r="F212" s="161"/>
      <c r="G212" s="143"/>
      <c r="H212" s="143"/>
      <c r="I212" s="143"/>
      <c r="J212" s="1"/>
      <c r="K212" s="1"/>
      <c r="L212" s="1"/>
      <c r="M212" s="1"/>
      <c r="N212" s="1"/>
      <c r="O212" s="1"/>
      <c r="P212" s="1"/>
      <c r="S212" s="1"/>
    </row>
    <row r="213" spans="1:26" x14ac:dyDescent="0.25">
      <c r="A213" s="150"/>
      <c r="B213" s="150"/>
      <c r="C213" s="150"/>
      <c r="D213" s="150" t="s">
        <v>85</v>
      </c>
      <c r="E213" s="150"/>
      <c r="F213" s="168"/>
      <c r="G213" s="151"/>
      <c r="H213" s="151"/>
      <c r="I213" s="151"/>
      <c r="J213" s="150"/>
      <c r="K213" s="150"/>
      <c r="L213" s="150"/>
      <c r="M213" s="150"/>
      <c r="N213" s="150"/>
      <c r="O213" s="150"/>
      <c r="P213" s="150"/>
      <c r="Q213" s="147"/>
      <c r="R213" s="147"/>
      <c r="S213" s="150"/>
      <c r="T213" s="147"/>
      <c r="U213" s="147"/>
      <c r="V213" s="147"/>
      <c r="W213" s="147"/>
      <c r="X213" s="147"/>
      <c r="Y213" s="147"/>
      <c r="Z213" s="147"/>
    </row>
    <row r="214" spans="1:26" ht="24.95" customHeight="1" x14ac:dyDescent="0.25">
      <c r="A214" s="172"/>
      <c r="B214" s="169" t="s">
        <v>440</v>
      </c>
      <c r="C214" s="173" t="s">
        <v>441</v>
      </c>
      <c r="D214" s="169" t="s">
        <v>442</v>
      </c>
      <c r="E214" s="169" t="s">
        <v>137</v>
      </c>
      <c r="F214" s="170">
        <v>256</v>
      </c>
      <c r="G214" s="171"/>
      <c r="H214" s="171"/>
      <c r="I214" s="171">
        <f>ROUND(F214*(G214+H214),2)</f>
        <v>0</v>
      </c>
      <c r="J214" s="169">
        <f>ROUND(F214*(N214),2)</f>
        <v>481.28</v>
      </c>
      <c r="K214" s="1">
        <f>ROUND(F214*(O214),2)</f>
        <v>0</v>
      </c>
      <c r="L214" s="1">
        <f>ROUND(F214*(G214),2)</f>
        <v>0</v>
      </c>
      <c r="M214" s="1"/>
      <c r="N214" s="1">
        <v>1.88</v>
      </c>
      <c r="O214" s="1"/>
      <c r="P214" s="168">
        <v>2.2000000000000001E-4</v>
      </c>
      <c r="Q214" s="174"/>
      <c r="R214" s="174">
        <v>2.2000000000000001E-4</v>
      </c>
      <c r="S214" s="150">
        <f>ROUND(F214*(R214),3)</f>
        <v>5.6000000000000001E-2</v>
      </c>
      <c r="V214" s="175"/>
      <c r="Z214">
        <v>0</v>
      </c>
    </row>
    <row r="215" spans="1:26" ht="24.95" customHeight="1" x14ac:dyDescent="0.25">
      <c r="A215" s="172"/>
      <c r="B215" s="169" t="s">
        <v>440</v>
      </c>
      <c r="C215" s="173" t="s">
        <v>443</v>
      </c>
      <c r="D215" s="169" t="s">
        <v>444</v>
      </c>
      <c r="E215" s="169" t="s">
        <v>225</v>
      </c>
      <c r="F215" s="170">
        <v>4.8099999999999996</v>
      </c>
      <c r="G215" s="177"/>
      <c r="H215" s="177"/>
      <c r="I215" s="177">
        <f>ROUND(F215*(G215+H215),2)</f>
        <v>0</v>
      </c>
      <c r="J215" s="169">
        <f>ROUND(F215*(N215),2)</f>
        <v>0.88</v>
      </c>
      <c r="K215" s="1">
        <f>ROUND(F215*(O215),2)</f>
        <v>0</v>
      </c>
      <c r="L215" s="1">
        <f>ROUND(F215*(G215),2)</f>
        <v>0</v>
      </c>
      <c r="M215" s="1"/>
      <c r="N215" s="1">
        <v>0.182</v>
      </c>
      <c r="O215" s="1"/>
      <c r="P215" s="161"/>
      <c r="Q215" s="174"/>
      <c r="R215" s="174"/>
      <c r="S215" s="150"/>
      <c r="V215" s="175"/>
      <c r="Z215">
        <v>0</v>
      </c>
    </row>
    <row r="216" spans="1:26" x14ac:dyDescent="0.25">
      <c r="A216" s="150"/>
      <c r="B216" s="150"/>
      <c r="C216" s="150"/>
      <c r="D216" s="150" t="s">
        <v>85</v>
      </c>
      <c r="E216" s="150"/>
      <c r="F216" s="168"/>
      <c r="G216" s="153"/>
      <c r="H216" s="153">
        <f>ROUND((SUM(M213:M215))/1,2)</f>
        <v>0</v>
      </c>
      <c r="I216" s="153">
        <f>ROUND((SUM(I213:I215))/1,2)</f>
        <v>0</v>
      </c>
      <c r="J216" s="150"/>
      <c r="K216" s="150"/>
      <c r="L216" s="150">
        <f>ROUND((SUM(L213:L215))/1,2)</f>
        <v>0</v>
      </c>
      <c r="M216" s="150">
        <f>ROUND((SUM(M213:M215))/1,2)</f>
        <v>0</v>
      </c>
      <c r="N216" s="150"/>
      <c r="O216" s="150"/>
      <c r="P216" s="176">
        <f>ROUND((SUM(P213:P215))/1,2)</f>
        <v>0</v>
      </c>
      <c r="Q216" s="147"/>
      <c r="R216" s="147"/>
      <c r="S216" s="176">
        <f>ROUND((SUM(S213:S215))/1,2)</f>
        <v>0.06</v>
      </c>
      <c r="T216" s="147"/>
      <c r="U216" s="147"/>
      <c r="V216" s="147"/>
      <c r="W216" s="147"/>
      <c r="X216" s="147"/>
      <c r="Y216" s="147"/>
      <c r="Z216" s="147"/>
    </row>
    <row r="217" spans="1:26" x14ac:dyDescent="0.25">
      <c r="A217" s="1"/>
      <c r="B217" s="1"/>
      <c r="C217" s="1"/>
      <c r="D217" s="1"/>
      <c r="E217" s="1"/>
      <c r="F217" s="161"/>
      <c r="G217" s="143"/>
      <c r="H217" s="143"/>
      <c r="I217" s="143"/>
      <c r="J217" s="1"/>
      <c r="K217" s="1"/>
      <c r="L217" s="1"/>
      <c r="M217" s="1"/>
      <c r="N217" s="1"/>
      <c r="O217" s="1"/>
      <c r="P217" s="1"/>
      <c r="S217" s="1"/>
    </row>
    <row r="218" spans="1:26" x14ac:dyDescent="0.25">
      <c r="A218" s="150"/>
      <c r="B218" s="150"/>
      <c r="C218" s="150"/>
      <c r="D218" s="150" t="s">
        <v>86</v>
      </c>
      <c r="E218" s="150"/>
      <c r="F218" s="168"/>
      <c r="G218" s="151"/>
      <c r="H218" s="151"/>
      <c r="I218" s="151"/>
      <c r="J218" s="150"/>
      <c r="K218" s="150"/>
      <c r="L218" s="150"/>
      <c r="M218" s="150"/>
      <c r="N218" s="150"/>
      <c r="O218" s="150"/>
      <c r="P218" s="150"/>
      <c r="Q218" s="147"/>
      <c r="R218" s="147"/>
      <c r="S218" s="150"/>
      <c r="T218" s="147"/>
      <c r="U218" s="147"/>
      <c r="V218" s="147"/>
      <c r="W218" s="147"/>
      <c r="X218" s="147"/>
      <c r="Y218" s="147"/>
      <c r="Z218" s="147"/>
    </row>
    <row r="219" spans="1:26" ht="24.95" customHeight="1" x14ac:dyDescent="0.25">
      <c r="A219" s="172"/>
      <c r="B219" s="169" t="s">
        <v>445</v>
      </c>
      <c r="C219" s="173" t="s">
        <v>446</v>
      </c>
      <c r="D219" s="169" t="s">
        <v>447</v>
      </c>
      <c r="E219" s="169" t="s">
        <v>205</v>
      </c>
      <c r="F219" s="170">
        <v>9</v>
      </c>
      <c r="G219" s="171"/>
      <c r="H219" s="171"/>
      <c r="I219" s="171">
        <f t="shared" ref="I219:I231" si="40">ROUND(F219*(G219+H219),2)</f>
        <v>0</v>
      </c>
      <c r="J219" s="169">
        <f t="shared" ref="J219:J231" si="41">ROUND(F219*(N219),2)</f>
        <v>27.99</v>
      </c>
      <c r="K219" s="1">
        <f t="shared" ref="K219:K231" si="42">ROUND(F219*(O219),2)</f>
        <v>0</v>
      </c>
      <c r="L219" s="1">
        <f t="shared" ref="L219:L227" si="43">ROUND(F219*(G219),2)</f>
        <v>0</v>
      </c>
      <c r="M219" s="1"/>
      <c r="N219" s="1">
        <v>3.11</v>
      </c>
      <c r="O219" s="1"/>
      <c r="P219" s="161"/>
      <c r="Q219" s="174"/>
      <c r="R219" s="174"/>
      <c r="S219" s="150"/>
      <c r="V219" s="175"/>
      <c r="Z219">
        <v>0</v>
      </c>
    </row>
    <row r="220" spans="1:26" ht="24.95" customHeight="1" x14ac:dyDescent="0.25">
      <c r="A220" s="172"/>
      <c r="B220" s="169" t="s">
        <v>445</v>
      </c>
      <c r="C220" s="173" t="s">
        <v>448</v>
      </c>
      <c r="D220" s="169" t="s">
        <v>449</v>
      </c>
      <c r="E220" s="169" t="s">
        <v>205</v>
      </c>
      <c r="F220" s="170">
        <v>1</v>
      </c>
      <c r="G220" s="171"/>
      <c r="H220" s="171"/>
      <c r="I220" s="171">
        <f t="shared" si="40"/>
        <v>0</v>
      </c>
      <c r="J220" s="169">
        <f t="shared" si="41"/>
        <v>5.78</v>
      </c>
      <c r="K220" s="1">
        <f t="shared" si="42"/>
        <v>0</v>
      </c>
      <c r="L220" s="1">
        <f t="shared" si="43"/>
        <v>0</v>
      </c>
      <c r="M220" s="1"/>
      <c r="N220" s="1">
        <v>5.78</v>
      </c>
      <c r="O220" s="1"/>
      <c r="P220" s="161"/>
      <c r="Q220" s="174"/>
      <c r="R220" s="174"/>
      <c r="S220" s="150"/>
      <c r="V220" s="175"/>
      <c r="Z220">
        <v>0</v>
      </c>
    </row>
    <row r="221" spans="1:26" ht="24.95" customHeight="1" x14ac:dyDescent="0.25">
      <c r="A221" s="172"/>
      <c r="B221" s="169" t="s">
        <v>445</v>
      </c>
      <c r="C221" s="173" t="s">
        <v>450</v>
      </c>
      <c r="D221" s="169" t="s">
        <v>451</v>
      </c>
      <c r="E221" s="169" t="s">
        <v>205</v>
      </c>
      <c r="F221" s="170">
        <v>11.4</v>
      </c>
      <c r="G221" s="171"/>
      <c r="H221" s="171"/>
      <c r="I221" s="171">
        <f t="shared" si="40"/>
        <v>0</v>
      </c>
      <c r="J221" s="169">
        <f t="shared" si="41"/>
        <v>47.42</v>
      </c>
      <c r="K221" s="1">
        <f t="shared" si="42"/>
        <v>0</v>
      </c>
      <c r="L221" s="1">
        <f t="shared" si="43"/>
        <v>0</v>
      </c>
      <c r="M221" s="1"/>
      <c r="N221" s="1">
        <v>4.16</v>
      </c>
      <c r="O221" s="1"/>
      <c r="P221" s="168">
        <v>3.0000000000000004E-5</v>
      </c>
      <c r="Q221" s="174"/>
      <c r="R221" s="174">
        <v>3.0000000000000004E-5</v>
      </c>
      <c r="S221" s="150">
        <f>ROUND(F221*(R221),3)</f>
        <v>0</v>
      </c>
      <c r="V221" s="175"/>
      <c r="Z221">
        <v>0</v>
      </c>
    </row>
    <row r="222" spans="1:26" ht="24.95" customHeight="1" x14ac:dyDescent="0.25">
      <c r="A222" s="172"/>
      <c r="B222" s="169" t="s">
        <v>445</v>
      </c>
      <c r="C222" s="173" t="s">
        <v>452</v>
      </c>
      <c r="D222" s="169" t="s">
        <v>453</v>
      </c>
      <c r="E222" s="169" t="s">
        <v>205</v>
      </c>
      <c r="F222" s="170">
        <v>5</v>
      </c>
      <c r="G222" s="171"/>
      <c r="H222" s="171"/>
      <c r="I222" s="171">
        <f t="shared" si="40"/>
        <v>0</v>
      </c>
      <c r="J222" s="169">
        <f t="shared" si="41"/>
        <v>130.69999999999999</v>
      </c>
      <c r="K222" s="1">
        <f t="shared" si="42"/>
        <v>0</v>
      </c>
      <c r="L222" s="1">
        <f t="shared" si="43"/>
        <v>0</v>
      </c>
      <c r="M222" s="1"/>
      <c r="N222" s="1">
        <v>26.14</v>
      </c>
      <c r="O222" s="1"/>
      <c r="P222" s="168">
        <v>8.4999999999999995E-4</v>
      </c>
      <c r="Q222" s="174"/>
      <c r="R222" s="174">
        <v>8.4999999999999995E-4</v>
      </c>
      <c r="S222" s="150">
        <f>ROUND(F222*(R222),3)</f>
        <v>4.0000000000000001E-3</v>
      </c>
      <c r="V222" s="175"/>
      <c r="Z222">
        <v>0</v>
      </c>
    </row>
    <row r="223" spans="1:26" ht="24.95" customHeight="1" x14ac:dyDescent="0.25">
      <c r="A223" s="172"/>
      <c r="B223" s="169" t="s">
        <v>445</v>
      </c>
      <c r="C223" s="173" t="s">
        <v>454</v>
      </c>
      <c r="D223" s="169" t="s">
        <v>455</v>
      </c>
      <c r="E223" s="169" t="s">
        <v>205</v>
      </c>
      <c r="F223" s="170">
        <v>3</v>
      </c>
      <c r="G223" s="171"/>
      <c r="H223" s="171"/>
      <c r="I223" s="171">
        <f t="shared" si="40"/>
        <v>0</v>
      </c>
      <c r="J223" s="169">
        <f t="shared" si="41"/>
        <v>81.75</v>
      </c>
      <c r="K223" s="1">
        <f t="shared" si="42"/>
        <v>0</v>
      </c>
      <c r="L223" s="1">
        <f t="shared" si="43"/>
        <v>0</v>
      </c>
      <c r="M223" s="1"/>
      <c r="N223" s="1">
        <v>27.25</v>
      </c>
      <c r="O223" s="1"/>
      <c r="P223" s="168">
        <v>8.8999999999999995E-4</v>
      </c>
      <c r="Q223" s="174"/>
      <c r="R223" s="174">
        <v>8.8999999999999995E-4</v>
      </c>
      <c r="S223" s="150">
        <f>ROUND(F223*(R223),3)</f>
        <v>3.0000000000000001E-3</v>
      </c>
      <c r="V223" s="175"/>
      <c r="Z223">
        <v>0</v>
      </c>
    </row>
    <row r="224" spans="1:26" ht="24.95" customHeight="1" x14ac:dyDescent="0.25">
      <c r="A224" s="172"/>
      <c r="B224" s="169" t="s">
        <v>445</v>
      </c>
      <c r="C224" s="173" t="s">
        <v>456</v>
      </c>
      <c r="D224" s="169" t="s">
        <v>457</v>
      </c>
      <c r="E224" s="169" t="s">
        <v>205</v>
      </c>
      <c r="F224" s="170">
        <v>1</v>
      </c>
      <c r="G224" s="171"/>
      <c r="H224" s="171"/>
      <c r="I224" s="171">
        <f t="shared" si="40"/>
        <v>0</v>
      </c>
      <c r="J224" s="169">
        <f t="shared" si="41"/>
        <v>30.83</v>
      </c>
      <c r="K224" s="1">
        <f t="shared" si="42"/>
        <v>0</v>
      </c>
      <c r="L224" s="1">
        <f t="shared" si="43"/>
        <v>0</v>
      </c>
      <c r="M224" s="1"/>
      <c r="N224" s="1">
        <v>30.83</v>
      </c>
      <c r="O224" s="1"/>
      <c r="P224" s="168">
        <v>1.01E-3</v>
      </c>
      <c r="Q224" s="174"/>
      <c r="R224" s="174">
        <v>1.01E-3</v>
      </c>
      <c r="S224" s="150">
        <f>ROUND(F224*(R224),3)</f>
        <v>1E-3</v>
      </c>
      <c r="V224" s="175"/>
      <c r="Z224">
        <v>0</v>
      </c>
    </row>
    <row r="225" spans="1:26" ht="24.95" customHeight="1" x14ac:dyDescent="0.25">
      <c r="A225" s="172"/>
      <c r="B225" s="169" t="s">
        <v>445</v>
      </c>
      <c r="C225" s="173" t="s">
        <v>458</v>
      </c>
      <c r="D225" s="169" t="s">
        <v>459</v>
      </c>
      <c r="E225" s="169" t="s">
        <v>225</v>
      </c>
      <c r="F225" s="170">
        <v>0.02</v>
      </c>
      <c r="G225" s="177"/>
      <c r="H225" s="177"/>
      <c r="I225" s="177">
        <f t="shared" si="40"/>
        <v>0</v>
      </c>
      <c r="J225" s="169">
        <f t="shared" si="41"/>
        <v>0.7</v>
      </c>
      <c r="K225" s="1">
        <f t="shared" si="42"/>
        <v>0</v>
      </c>
      <c r="L225" s="1">
        <f t="shared" si="43"/>
        <v>0</v>
      </c>
      <c r="M225" s="1"/>
      <c r="N225" s="1">
        <v>35.03</v>
      </c>
      <c r="O225" s="1"/>
      <c r="P225" s="161"/>
      <c r="Q225" s="174"/>
      <c r="R225" s="174"/>
      <c r="S225" s="150"/>
      <c r="V225" s="175"/>
      <c r="Z225">
        <v>0</v>
      </c>
    </row>
    <row r="226" spans="1:26" ht="24.95" customHeight="1" x14ac:dyDescent="0.25">
      <c r="A226" s="172"/>
      <c r="B226" s="169" t="s">
        <v>138</v>
      </c>
      <c r="C226" s="173" t="s">
        <v>460</v>
      </c>
      <c r="D226" s="169" t="s">
        <v>461</v>
      </c>
      <c r="E226" s="169" t="s">
        <v>145</v>
      </c>
      <c r="F226" s="170">
        <v>11.4</v>
      </c>
      <c r="G226" s="171"/>
      <c r="H226" s="171"/>
      <c r="I226" s="171">
        <f t="shared" si="40"/>
        <v>0</v>
      </c>
      <c r="J226" s="169">
        <f t="shared" si="41"/>
        <v>141.93</v>
      </c>
      <c r="K226" s="1">
        <f t="shared" si="42"/>
        <v>0</v>
      </c>
      <c r="L226" s="1">
        <f t="shared" si="43"/>
        <v>0</v>
      </c>
      <c r="M226" s="1"/>
      <c r="N226" s="1">
        <v>12.45</v>
      </c>
      <c r="O226" s="1"/>
      <c r="P226" s="161"/>
      <c r="Q226" s="174"/>
      <c r="R226" s="174"/>
      <c r="S226" s="150"/>
      <c r="V226" s="175"/>
      <c r="Z226">
        <v>0</v>
      </c>
    </row>
    <row r="227" spans="1:26" ht="24.95" customHeight="1" x14ac:dyDescent="0.25">
      <c r="A227" s="172"/>
      <c r="B227" s="169" t="s">
        <v>138</v>
      </c>
      <c r="C227" s="173" t="s">
        <v>462</v>
      </c>
      <c r="D227" s="169" t="s">
        <v>463</v>
      </c>
      <c r="E227" s="169" t="s">
        <v>205</v>
      </c>
      <c r="F227" s="170">
        <v>1</v>
      </c>
      <c r="G227" s="171"/>
      <c r="H227" s="171"/>
      <c r="I227" s="171">
        <f t="shared" si="40"/>
        <v>0</v>
      </c>
      <c r="J227" s="169">
        <f t="shared" si="41"/>
        <v>100.29</v>
      </c>
      <c r="K227" s="1">
        <f t="shared" si="42"/>
        <v>0</v>
      </c>
      <c r="L227" s="1">
        <f t="shared" si="43"/>
        <v>0</v>
      </c>
      <c r="M227" s="1"/>
      <c r="N227" s="1">
        <v>100.29</v>
      </c>
      <c r="O227" s="1"/>
      <c r="P227" s="161"/>
      <c r="Q227" s="174"/>
      <c r="R227" s="174"/>
      <c r="S227" s="150"/>
      <c r="V227" s="175"/>
      <c r="Z227">
        <v>0</v>
      </c>
    </row>
    <row r="228" spans="1:26" ht="24.95" customHeight="1" x14ac:dyDescent="0.25">
      <c r="A228" s="172"/>
      <c r="B228" s="169" t="s">
        <v>229</v>
      </c>
      <c r="C228" s="173" t="s">
        <v>464</v>
      </c>
      <c r="D228" s="169" t="s">
        <v>465</v>
      </c>
      <c r="E228" s="169" t="s">
        <v>316</v>
      </c>
      <c r="F228" s="170">
        <v>5</v>
      </c>
      <c r="G228" s="171"/>
      <c r="H228" s="171"/>
      <c r="I228" s="171">
        <f t="shared" si="40"/>
        <v>0</v>
      </c>
      <c r="J228" s="169">
        <f t="shared" si="41"/>
        <v>240.15</v>
      </c>
      <c r="K228" s="1">
        <f t="shared" si="42"/>
        <v>0</v>
      </c>
      <c r="L228" s="1"/>
      <c r="M228" s="1">
        <f>ROUND(F228*(G228),2)</f>
        <v>0</v>
      </c>
      <c r="N228" s="1">
        <v>48.03</v>
      </c>
      <c r="O228" s="1"/>
      <c r="P228" s="168">
        <v>1.6E-2</v>
      </c>
      <c r="Q228" s="174"/>
      <c r="R228" s="174">
        <v>1.6E-2</v>
      </c>
      <c r="S228" s="150">
        <f>ROUND(F228*(R228),3)</f>
        <v>0.08</v>
      </c>
      <c r="V228" s="175"/>
      <c r="Z228">
        <v>0</v>
      </c>
    </row>
    <row r="229" spans="1:26" ht="24.95" customHeight="1" x14ac:dyDescent="0.25">
      <c r="A229" s="172"/>
      <c r="B229" s="169" t="s">
        <v>229</v>
      </c>
      <c r="C229" s="173" t="s">
        <v>466</v>
      </c>
      <c r="D229" s="169" t="s">
        <v>467</v>
      </c>
      <c r="E229" s="169" t="s">
        <v>316</v>
      </c>
      <c r="F229" s="170">
        <v>3</v>
      </c>
      <c r="G229" s="171"/>
      <c r="H229" s="171"/>
      <c r="I229" s="171">
        <f t="shared" si="40"/>
        <v>0</v>
      </c>
      <c r="J229" s="169">
        <f t="shared" si="41"/>
        <v>167.22</v>
      </c>
      <c r="K229" s="1">
        <f t="shared" si="42"/>
        <v>0</v>
      </c>
      <c r="L229" s="1"/>
      <c r="M229" s="1">
        <f>ROUND(F229*(G229),2)</f>
        <v>0</v>
      </c>
      <c r="N229" s="1">
        <v>55.74</v>
      </c>
      <c r="O229" s="1"/>
      <c r="P229" s="168">
        <v>2.0500000000000001E-2</v>
      </c>
      <c r="Q229" s="174"/>
      <c r="R229" s="174">
        <v>2.0500000000000001E-2</v>
      </c>
      <c r="S229" s="150">
        <f>ROUND(F229*(R229),3)</f>
        <v>6.2E-2</v>
      </c>
      <c r="V229" s="175"/>
      <c r="Z229">
        <v>0</v>
      </c>
    </row>
    <row r="230" spans="1:26" ht="24.95" customHeight="1" x14ac:dyDescent="0.25">
      <c r="A230" s="172"/>
      <c r="B230" s="169" t="s">
        <v>229</v>
      </c>
      <c r="C230" s="173" t="s">
        <v>468</v>
      </c>
      <c r="D230" s="169" t="s">
        <v>469</v>
      </c>
      <c r="E230" s="169" t="s">
        <v>205</v>
      </c>
      <c r="F230" s="170">
        <v>8</v>
      </c>
      <c r="G230" s="171"/>
      <c r="H230" s="171"/>
      <c r="I230" s="171">
        <f t="shared" si="40"/>
        <v>0</v>
      </c>
      <c r="J230" s="169">
        <f t="shared" si="41"/>
        <v>758.56</v>
      </c>
      <c r="K230" s="1">
        <f t="shared" si="42"/>
        <v>0</v>
      </c>
      <c r="L230" s="1"/>
      <c r="M230" s="1">
        <f>ROUND(F230*(G230),2)</f>
        <v>0</v>
      </c>
      <c r="N230" s="1">
        <v>94.82</v>
      </c>
      <c r="O230" s="1"/>
      <c r="P230" s="168">
        <v>1.7999999999999999E-2</v>
      </c>
      <c r="Q230" s="174"/>
      <c r="R230" s="174">
        <v>1.7999999999999999E-2</v>
      </c>
      <c r="S230" s="150">
        <f>ROUND(F230*(R230),3)</f>
        <v>0.14399999999999999</v>
      </c>
      <c r="V230" s="175"/>
      <c r="Z230">
        <v>0</v>
      </c>
    </row>
    <row r="231" spans="1:26" ht="24.95" customHeight="1" x14ac:dyDescent="0.25">
      <c r="A231" s="172"/>
      <c r="B231" s="169" t="s">
        <v>229</v>
      </c>
      <c r="C231" s="173" t="s">
        <v>470</v>
      </c>
      <c r="D231" s="169" t="s">
        <v>471</v>
      </c>
      <c r="E231" s="169" t="s">
        <v>205</v>
      </c>
      <c r="F231" s="170">
        <v>1</v>
      </c>
      <c r="G231" s="171"/>
      <c r="H231" s="171"/>
      <c r="I231" s="171">
        <f t="shared" si="40"/>
        <v>0</v>
      </c>
      <c r="J231" s="169">
        <f t="shared" si="41"/>
        <v>101.79</v>
      </c>
      <c r="K231" s="1">
        <f t="shared" si="42"/>
        <v>0</v>
      </c>
      <c r="L231" s="1"/>
      <c r="M231" s="1">
        <f>ROUND(F231*(G231),2)</f>
        <v>0</v>
      </c>
      <c r="N231" s="1">
        <v>101.79</v>
      </c>
      <c r="O231" s="1"/>
      <c r="P231" s="168">
        <v>1.7999999999999999E-2</v>
      </c>
      <c r="Q231" s="174"/>
      <c r="R231" s="174">
        <v>1.7999999999999999E-2</v>
      </c>
      <c r="S231" s="150">
        <f>ROUND(F231*(R231),3)</f>
        <v>1.7999999999999999E-2</v>
      </c>
      <c r="V231" s="175"/>
      <c r="Z231">
        <v>0</v>
      </c>
    </row>
    <row r="232" spans="1:26" x14ac:dyDescent="0.25">
      <c r="A232" s="150"/>
      <c r="B232" s="150"/>
      <c r="C232" s="150"/>
      <c r="D232" s="150" t="s">
        <v>86</v>
      </c>
      <c r="E232" s="150"/>
      <c r="F232" s="168"/>
      <c r="G232" s="153"/>
      <c r="H232" s="153">
        <f>ROUND((SUM(M218:M231))/1,2)</f>
        <v>0</v>
      </c>
      <c r="I232" s="153">
        <f>ROUND((SUM(I218:I231))/1,2)</f>
        <v>0</v>
      </c>
      <c r="J232" s="150"/>
      <c r="K232" s="150"/>
      <c r="L232" s="150">
        <f>ROUND((SUM(L218:L231))/1,2)</f>
        <v>0</v>
      </c>
      <c r="M232" s="150">
        <f>ROUND((SUM(M218:M231))/1,2)</f>
        <v>0</v>
      </c>
      <c r="N232" s="150"/>
      <c r="O232" s="150"/>
      <c r="P232" s="176">
        <f>ROUND((SUM(P218:P231))/1,2)</f>
        <v>0.08</v>
      </c>
      <c r="Q232" s="147"/>
      <c r="R232" s="147"/>
      <c r="S232" s="176">
        <f>ROUND((SUM(S218:S231))/1,2)</f>
        <v>0.31</v>
      </c>
      <c r="T232" s="147"/>
      <c r="U232" s="147"/>
      <c r="V232" s="147"/>
      <c r="W232" s="147"/>
      <c r="X232" s="147"/>
      <c r="Y232" s="147"/>
      <c r="Z232" s="147"/>
    </row>
    <row r="233" spans="1:26" x14ac:dyDescent="0.25">
      <c r="A233" s="1"/>
      <c r="B233" s="1"/>
      <c r="C233" s="1"/>
      <c r="D233" s="1"/>
      <c r="E233" s="1"/>
      <c r="F233" s="161"/>
      <c r="G233" s="143"/>
      <c r="H233" s="143"/>
      <c r="I233" s="143"/>
      <c r="J233" s="1"/>
      <c r="K233" s="1"/>
      <c r="L233" s="1"/>
      <c r="M233" s="1"/>
      <c r="N233" s="1"/>
      <c r="O233" s="1"/>
      <c r="P233" s="1"/>
      <c r="S233" s="1"/>
    </row>
    <row r="234" spans="1:26" x14ac:dyDescent="0.25">
      <c r="A234" s="150"/>
      <c r="B234" s="150"/>
      <c r="C234" s="150"/>
      <c r="D234" s="150" t="s">
        <v>87</v>
      </c>
      <c r="E234" s="150"/>
      <c r="F234" s="168"/>
      <c r="G234" s="151"/>
      <c r="H234" s="151"/>
      <c r="I234" s="151"/>
      <c r="J234" s="150"/>
      <c r="K234" s="150"/>
      <c r="L234" s="150"/>
      <c r="M234" s="150"/>
      <c r="N234" s="150"/>
      <c r="O234" s="150"/>
      <c r="P234" s="150"/>
      <c r="Q234" s="147"/>
      <c r="R234" s="147"/>
      <c r="S234" s="150"/>
      <c r="T234" s="147"/>
      <c r="U234" s="147"/>
      <c r="V234" s="147"/>
      <c r="W234" s="147"/>
      <c r="X234" s="147"/>
      <c r="Y234" s="147"/>
      <c r="Z234" s="147"/>
    </row>
    <row r="235" spans="1:26" ht="24.95" customHeight="1" x14ac:dyDescent="0.25">
      <c r="A235" s="172"/>
      <c r="B235" s="169" t="s">
        <v>472</v>
      </c>
      <c r="C235" s="173" t="s">
        <v>473</v>
      </c>
      <c r="D235" s="169" t="s">
        <v>474</v>
      </c>
      <c r="E235" s="169" t="s">
        <v>225</v>
      </c>
      <c r="F235" s="170">
        <v>0.03</v>
      </c>
      <c r="G235" s="177"/>
      <c r="H235" s="177"/>
      <c r="I235" s="177">
        <f t="shared" ref="I235:I241" si="44">ROUND(F235*(G235+H235),2)</f>
        <v>0</v>
      </c>
      <c r="J235" s="169">
        <f t="shared" ref="J235:J241" si="45">ROUND(F235*(N235),2)</f>
        <v>1.8</v>
      </c>
      <c r="K235" s="1">
        <f t="shared" ref="K235:K241" si="46">ROUND(F235*(O235),2)</f>
        <v>0</v>
      </c>
      <c r="L235" s="1">
        <f t="shared" ref="L235:L241" si="47">ROUND(F235*(G235),2)</f>
        <v>0</v>
      </c>
      <c r="M235" s="1"/>
      <c r="N235" s="1">
        <v>60.05</v>
      </c>
      <c r="O235" s="1"/>
      <c r="P235" s="161"/>
      <c r="Q235" s="174"/>
      <c r="R235" s="174"/>
      <c r="S235" s="150"/>
      <c r="V235" s="175"/>
      <c r="Z235">
        <v>0</v>
      </c>
    </row>
    <row r="236" spans="1:26" ht="24.95" customHeight="1" x14ac:dyDescent="0.25">
      <c r="A236" s="172"/>
      <c r="B236" s="169" t="s">
        <v>138</v>
      </c>
      <c r="C236" s="173" t="s">
        <v>475</v>
      </c>
      <c r="D236" s="169" t="s">
        <v>476</v>
      </c>
      <c r="E236" s="169" t="s">
        <v>137</v>
      </c>
      <c r="F236" s="170">
        <v>9</v>
      </c>
      <c r="G236" s="171"/>
      <c r="H236" s="171"/>
      <c r="I236" s="171">
        <f t="shared" si="44"/>
        <v>0</v>
      </c>
      <c r="J236" s="169">
        <f t="shared" si="45"/>
        <v>1349.55</v>
      </c>
      <c r="K236" s="1">
        <f t="shared" si="46"/>
        <v>0</v>
      </c>
      <c r="L236" s="1">
        <f t="shared" si="47"/>
        <v>0</v>
      </c>
      <c r="M236" s="1"/>
      <c r="N236" s="1">
        <v>149.94999999999999</v>
      </c>
      <c r="O236" s="1"/>
      <c r="P236" s="161"/>
      <c r="Q236" s="174"/>
      <c r="R236" s="174"/>
      <c r="S236" s="150"/>
      <c r="V236" s="175"/>
      <c r="Z236">
        <v>0</v>
      </c>
    </row>
    <row r="237" spans="1:26" ht="24.95" customHeight="1" x14ac:dyDescent="0.25">
      <c r="A237" s="172"/>
      <c r="B237" s="169" t="s">
        <v>138</v>
      </c>
      <c r="C237" s="173" t="s">
        <v>477</v>
      </c>
      <c r="D237" s="169" t="s">
        <v>478</v>
      </c>
      <c r="E237" s="169" t="s">
        <v>137</v>
      </c>
      <c r="F237" s="170">
        <v>16.899999999999999</v>
      </c>
      <c r="G237" s="171"/>
      <c r="H237" s="171"/>
      <c r="I237" s="171">
        <f t="shared" si="44"/>
        <v>0</v>
      </c>
      <c r="J237" s="169">
        <f t="shared" si="45"/>
        <v>2534.16</v>
      </c>
      <c r="K237" s="1">
        <f t="shared" si="46"/>
        <v>0</v>
      </c>
      <c r="L237" s="1">
        <f t="shared" si="47"/>
        <v>0</v>
      </c>
      <c r="M237" s="1"/>
      <c r="N237" s="1">
        <v>149.94999999999999</v>
      </c>
      <c r="O237" s="1"/>
      <c r="P237" s="161"/>
      <c r="Q237" s="174"/>
      <c r="R237" s="174"/>
      <c r="S237" s="150"/>
      <c r="V237" s="175"/>
      <c r="Z237">
        <v>0</v>
      </c>
    </row>
    <row r="238" spans="1:26" ht="24.95" customHeight="1" x14ac:dyDescent="0.25">
      <c r="A238" s="172"/>
      <c r="B238" s="169" t="s">
        <v>138</v>
      </c>
      <c r="C238" s="173" t="s">
        <v>479</v>
      </c>
      <c r="D238" s="169" t="s">
        <v>480</v>
      </c>
      <c r="E238" s="169" t="s">
        <v>137</v>
      </c>
      <c r="F238" s="170">
        <v>16.899999999999999</v>
      </c>
      <c r="G238" s="171"/>
      <c r="H238" s="171"/>
      <c r="I238" s="171">
        <f t="shared" si="44"/>
        <v>0</v>
      </c>
      <c r="J238" s="169">
        <f t="shared" si="45"/>
        <v>420.47</v>
      </c>
      <c r="K238" s="1">
        <f t="shared" si="46"/>
        <v>0</v>
      </c>
      <c r="L238" s="1">
        <f t="shared" si="47"/>
        <v>0</v>
      </c>
      <c r="M238" s="1"/>
      <c r="N238" s="1">
        <v>24.88</v>
      </c>
      <c r="O238" s="1"/>
      <c r="P238" s="161"/>
      <c r="Q238" s="174"/>
      <c r="R238" s="174"/>
      <c r="S238" s="150"/>
      <c r="V238" s="175"/>
      <c r="Z238">
        <v>0</v>
      </c>
    </row>
    <row r="239" spans="1:26" ht="24.95" customHeight="1" x14ac:dyDescent="0.25">
      <c r="A239" s="172"/>
      <c r="B239" s="169" t="s">
        <v>138</v>
      </c>
      <c r="C239" s="173" t="s">
        <v>481</v>
      </c>
      <c r="D239" s="169" t="s">
        <v>482</v>
      </c>
      <c r="E239" s="169" t="s">
        <v>137</v>
      </c>
      <c r="F239" s="170">
        <v>9</v>
      </c>
      <c r="G239" s="171"/>
      <c r="H239" s="171"/>
      <c r="I239" s="171">
        <f t="shared" si="44"/>
        <v>0</v>
      </c>
      <c r="J239" s="169">
        <f t="shared" si="45"/>
        <v>223.92</v>
      </c>
      <c r="K239" s="1">
        <f t="shared" si="46"/>
        <v>0</v>
      </c>
      <c r="L239" s="1">
        <f t="shared" si="47"/>
        <v>0</v>
      </c>
      <c r="M239" s="1"/>
      <c r="N239" s="1">
        <v>24.88</v>
      </c>
      <c r="O239" s="1"/>
      <c r="P239" s="161"/>
      <c r="Q239" s="174"/>
      <c r="R239" s="174"/>
      <c r="S239" s="150"/>
      <c r="V239" s="175"/>
      <c r="Z239">
        <v>0</v>
      </c>
    </row>
    <row r="240" spans="1:26" ht="24.95" customHeight="1" x14ac:dyDescent="0.25">
      <c r="A240" s="172"/>
      <c r="B240" s="169" t="s">
        <v>138</v>
      </c>
      <c r="C240" s="173" t="s">
        <v>483</v>
      </c>
      <c r="D240" s="169" t="s">
        <v>484</v>
      </c>
      <c r="E240" s="169" t="s">
        <v>145</v>
      </c>
      <c r="F240" s="170">
        <v>9</v>
      </c>
      <c r="G240" s="171"/>
      <c r="H240" s="171"/>
      <c r="I240" s="171">
        <f t="shared" si="44"/>
        <v>0</v>
      </c>
      <c r="J240" s="169">
        <f t="shared" si="45"/>
        <v>1351.8</v>
      </c>
      <c r="K240" s="1">
        <f t="shared" si="46"/>
        <v>0</v>
      </c>
      <c r="L240" s="1">
        <f t="shared" si="47"/>
        <v>0</v>
      </c>
      <c r="M240" s="1"/>
      <c r="N240" s="1">
        <v>150.19999999999999</v>
      </c>
      <c r="O240" s="1"/>
      <c r="P240" s="161"/>
      <c r="Q240" s="174"/>
      <c r="R240" s="174"/>
      <c r="S240" s="150"/>
      <c r="V240" s="175"/>
      <c r="Z240">
        <v>0</v>
      </c>
    </row>
    <row r="241" spans="1:26" ht="24.95" customHeight="1" x14ac:dyDescent="0.25">
      <c r="A241" s="172"/>
      <c r="B241" s="169" t="s">
        <v>138</v>
      </c>
      <c r="C241" s="173" t="s">
        <v>485</v>
      </c>
      <c r="D241" s="169" t="s">
        <v>486</v>
      </c>
      <c r="E241" s="169" t="s">
        <v>205</v>
      </c>
      <c r="F241" s="170">
        <v>1</v>
      </c>
      <c r="G241" s="171"/>
      <c r="H241" s="171"/>
      <c r="I241" s="171">
        <f t="shared" si="44"/>
        <v>0</v>
      </c>
      <c r="J241" s="169">
        <f t="shared" si="45"/>
        <v>125.17</v>
      </c>
      <c r="K241" s="1">
        <f t="shared" si="46"/>
        <v>0</v>
      </c>
      <c r="L241" s="1">
        <f t="shared" si="47"/>
        <v>0</v>
      </c>
      <c r="M241" s="1"/>
      <c r="N241" s="1">
        <v>125.17</v>
      </c>
      <c r="O241" s="1"/>
      <c r="P241" s="161"/>
      <c r="Q241" s="174"/>
      <c r="R241" s="174"/>
      <c r="S241" s="150"/>
      <c r="V241" s="175"/>
      <c r="Z241">
        <v>0</v>
      </c>
    </row>
    <row r="242" spans="1:26" x14ac:dyDescent="0.25">
      <c r="A242" s="150"/>
      <c r="B242" s="150"/>
      <c r="C242" s="150"/>
      <c r="D242" s="150" t="s">
        <v>87</v>
      </c>
      <c r="E242" s="150"/>
      <c r="F242" s="168"/>
      <c r="G242" s="153"/>
      <c r="H242" s="153">
        <f>ROUND((SUM(M234:M241))/1,2)</f>
        <v>0</v>
      </c>
      <c r="I242" s="153">
        <f>ROUND((SUM(I234:I241))/1,2)</f>
        <v>0</v>
      </c>
      <c r="J242" s="150"/>
      <c r="K242" s="150"/>
      <c r="L242" s="150">
        <f>ROUND((SUM(L234:L241))/1,2)</f>
        <v>0</v>
      </c>
      <c r="M242" s="150">
        <f>ROUND((SUM(M234:M241))/1,2)</f>
        <v>0</v>
      </c>
      <c r="N242" s="150"/>
      <c r="O242" s="150"/>
      <c r="P242" s="176">
        <f>ROUND((SUM(P234:P241))/1,2)</f>
        <v>0</v>
      </c>
      <c r="Q242" s="147"/>
      <c r="R242" s="147"/>
      <c r="S242" s="176">
        <f>ROUND((SUM(S234:S241))/1,2)</f>
        <v>0</v>
      </c>
      <c r="T242" s="147"/>
      <c r="U242" s="147"/>
      <c r="V242" s="147"/>
      <c r="W242" s="147"/>
      <c r="X242" s="147"/>
      <c r="Y242" s="147"/>
      <c r="Z242" s="147"/>
    </row>
    <row r="243" spans="1:26" x14ac:dyDescent="0.25">
      <c r="A243" s="1"/>
      <c r="B243" s="1"/>
      <c r="C243" s="1"/>
      <c r="D243" s="1"/>
      <c r="E243" s="1"/>
      <c r="F243" s="161"/>
      <c r="G243" s="143"/>
      <c r="H243" s="143"/>
      <c r="I243" s="143"/>
      <c r="J243" s="1"/>
      <c r="K243" s="1"/>
      <c r="L243" s="1"/>
      <c r="M243" s="1"/>
      <c r="N243" s="1"/>
      <c r="O243" s="1"/>
      <c r="P243" s="1"/>
      <c r="S243" s="1"/>
    </row>
    <row r="244" spans="1:26" x14ac:dyDescent="0.25">
      <c r="A244" s="150"/>
      <c r="B244" s="150"/>
      <c r="C244" s="150"/>
      <c r="D244" s="150" t="s">
        <v>88</v>
      </c>
      <c r="E244" s="150"/>
      <c r="F244" s="168"/>
      <c r="G244" s="151"/>
      <c r="H244" s="151"/>
      <c r="I244" s="151"/>
      <c r="J244" s="150"/>
      <c r="K244" s="150"/>
      <c r="L244" s="150"/>
      <c r="M244" s="150"/>
      <c r="N244" s="150"/>
      <c r="O244" s="150"/>
      <c r="P244" s="150"/>
      <c r="Q244" s="147"/>
      <c r="R244" s="147"/>
      <c r="S244" s="150"/>
      <c r="T244" s="147"/>
      <c r="U244" s="147"/>
      <c r="V244" s="147"/>
      <c r="W244" s="147"/>
      <c r="X244" s="147"/>
      <c r="Y244" s="147"/>
      <c r="Z244" s="147"/>
    </row>
    <row r="245" spans="1:26" ht="24.95" customHeight="1" x14ac:dyDescent="0.25">
      <c r="A245" s="172"/>
      <c r="B245" s="169" t="s">
        <v>487</v>
      </c>
      <c r="C245" s="173" t="s">
        <v>488</v>
      </c>
      <c r="D245" s="169" t="s">
        <v>489</v>
      </c>
      <c r="E245" s="169" t="s">
        <v>145</v>
      </c>
      <c r="F245" s="170">
        <v>22.5</v>
      </c>
      <c r="G245" s="171"/>
      <c r="H245" s="171"/>
      <c r="I245" s="171">
        <f t="shared" ref="I245:I250" si="48">ROUND(F245*(G245+H245),2)</f>
        <v>0</v>
      </c>
      <c r="J245" s="169">
        <f t="shared" ref="J245:J250" si="49">ROUND(F245*(N245),2)</f>
        <v>29.25</v>
      </c>
      <c r="K245" s="1">
        <f t="shared" ref="K245:K250" si="50">ROUND(F245*(O245),2)</f>
        <v>0</v>
      </c>
      <c r="L245" s="1">
        <f>ROUND(F245*(G245),2)</f>
        <v>0</v>
      </c>
      <c r="M245" s="1"/>
      <c r="N245" s="1">
        <v>1.3</v>
      </c>
      <c r="O245" s="1"/>
      <c r="P245" s="168">
        <v>3.81E-3</v>
      </c>
      <c r="Q245" s="174"/>
      <c r="R245" s="174">
        <v>3.81E-3</v>
      </c>
      <c r="S245" s="150">
        <f>ROUND(F245*(R245),3)</f>
        <v>8.5999999999999993E-2</v>
      </c>
      <c r="V245" s="175"/>
      <c r="Z245">
        <v>0</v>
      </c>
    </row>
    <row r="246" spans="1:26" ht="24.95" customHeight="1" x14ac:dyDescent="0.25">
      <c r="A246" s="172"/>
      <c r="B246" s="169" t="s">
        <v>487</v>
      </c>
      <c r="C246" s="173" t="s">
        <v>490</v>
      </c>
      <c r="D246" s="169" t="s">
        <v>491</v>
      </c>
      <c r="E246" s="169" t="s">
        <v>137</v>
      </c>
      <c r="F246" s="170">
        <v>71.72</v>
      </c>
      <c r="G246" s="171"/>
      <c r="H246" s="171"/>
      <c r="I246" s="171">
        <f t="shared" si="48"/>
        <v>0</v>
      </c>
      <c r="J246" s="169">
        <f t="shared" si="49"/>
        <v>502.04</v>
      </c>
      <c r="K246" s="1">
        <f t="shared" si="50"/>
        <v>0</v>
      </c>
      <c r="L246" s="1">
        <f>ROUND(F246*(G246),2)</f>
        <v>0</v>
      </c>
      <c r="M246" s="1"/>
      <c r="N246" s="1">
        <v>7</v>
      </c>
      <c r="O246" s="1"/>
      <c r="P246" s="168">
        <v>5.3E-3</v>
      </c>
      <c r="Q246" s="174"/>
      <c r="R246" s="174">
        <v>5.3E-3</v>
      </c>
      <c r="S246" s="150">
        <f>ROUND(F246*(R246),3)</f>
        <v>0.38</v>
      </c>
      <c r="V246" s="175"/>
      <c r="Z246">
        <v>0</v>
      </c>
    </row>
    <row r="247" spans="1:26" ht="24.95" customHeight="1" x14ac:dyDescent="0.25">
      <c r="A247" s="172"/>
      <c r="B247" s="169" t="s">
        <v>487</v>
      </c>
      <c r="C247" s="173" t="s">
        <v>492</v>
      </c>
      <c r="D247" s="169" t="s">
        <v>493</v>
      </c>
      <c r="E247" s="169" t="s">
        <v>137</v>
      </c>
      <c r="F247" s="170">
        <v>71.72</v>
      </c>
      <c r="G247" s="171"/>
      <c r="H247" s="171"/>
      <c r="I247" s="171">
        <f t="shared" si="48"/>
        <v>0</v>
      </c>
      <c r="J247" s="169">
        <f t="shared" si="49"/>
        <v>67.42</v>
      </c>
      <c r="K247" s="1">
        <f t="shared" si="50"/>
        <v>0</v>
      </c>
      <c r="L247" s="1">
        <f>ROUND(F247*(G247),2)</f>
        <v>0</v>
      </c>
      <c r="M247" s="1"/>
      <c r="N247" s="1">
        <v>0.94</v>
      </c>
      <c r="O247" s="1"/>
      <c r="P247" s="161"/>
      <c r="Q247" s="174"/>
      <c r="R247" s="174"/>
      <c r="S247" s="150"/>
      <c r="V247" s="175"/>
      <c r="Z247">
        <v>0</v>
      </c>
    </row>
    <row r="248" spans="1:26" ht="24.95" customHeight="1" x14ac:dyDescent="0.25">
      <c r="A248" s="172"/>
      <c r="B248" s="169" t="s">
        <v>487</v>
      </c>
      <c r="C248" s="173" t="s">
        <v>494</v>
      </c>
      <c r="D248" s="169" t="s">
        <v>495</v>
      </c>
      <c r="E248" s="169" t="s">
        <v>225</v>
      </c>
      <c r="F248" s="170">
        <v>0.12</v>
      </c>
      <c r="G248" s="177"/>
      <c r="H248" s="177"/>
      <c r="I248" s="177">
        <f t="shared" si="48"/>
        <v>0</v>
      </c>
      <c r="J248" s="169">
        <f t="shared" si="49"/>
        <v>2.0699999999999998</v>
      </c>
      <c r="K248" s="1">
        <f t="shared" si="50"/>
        <v>0</v>
      </c>
      <c r="L248" s="1">
        <f>ROUND(F248*(G248),2)</f>
        <v>0</v>
      </c>
      <c r="M248" s="1"/>
      <c r="N248" s="1">
        <v>17.25</v>
      </c>
      <c r="O248" s="1"/>
      <c r="P248" s="161"/>
      <c r="Q248" s="174"/>
      <c r="R248" s="174"/>
      <c r="S248" s="150"/>
      <c r="V248" s="175"/>
      <c r="Z248">
        <v>0</v>
      </c>
    </row>
    <row r="249" spans="1:26" ht="24.95" customHeight="1" x14ac:dyDescent="0.25">
      <c r="A249" s="172"/>
      <c r="B249" s="169" t="s">
        <v>496</v>
      </c>
      <c r="C249" s="173" t="s">
        <v>497</v>
      </c>
      <c r="D249" s="169" t="s">
        <v>498</v>
      </c>
      <c r="E249" s="169" t="s">
        <v>137</v>
      </c>
      <c r="F249" s="170">
        <v>73.153999999999996</v>
      </c>
      <c r="G249" s="171"/>
      <c r="H249" s="169"/>
      <c r="I249" s="171">
        <f t="shared" si="48"/>
        <v>0</v>
      </c>
      <c r="J249" s="169">
        <f t="shared" si="49"/>
        <v>937.1</v>
      </c>
      <c r="K249" s="1">
        <f t="shared" si="50"/>
        <v>0</v>
      </c>
      <c r="L249" s="1"/>
      <c r="M249" s="1">
        <f>ROUND(F249*(G249),2)</f>
        <v>0</v>
      </c>
      <c r="N249" s="1">
        <v>12.81</v>
      </c>
      <c r="O249" s="1"/>
      <c r="P249" s="168">
        <v>0.02</v>
      </c>
      <c r="Q249" s="174"/>
      <c r="R249" s="174">
        <v>0.02</v>
      </c>
      <c r="S249" s="150">
        <f>ROUND(F249*(R249),3)</f>
        <v>1.4630000000000001</v>
      </c>
      <c r="V249" s="175"/>
      <c r="Z249">
        <v>0</v>
      </c>
    </row>
    <row r="250" spans="1:26" ht="24.95" customHeight="1" x14ac:dyDescent="0.25">
      <c r="A250" s="172"/>
      <c r="B250" s="169" t="s">
        <v>496</v>
      </c>
      <c r="C250" s="173" t="s">
        <v>499</v>
      </c>
      <c r="D250" s="169" t="s">
        <v>500</v>
      </c>
      <c r="E250" s="169" t="s">
        <v>137</v>
      </c>
      <c r="F250" s="170">
        <v>21.651</v>
      </c>
      <c r="G250" s="171"/>
      <c r="H250" s="169"/>
      <c r="I250" s="171">
        <f t="shared" si="48"/>
        <v>0</v>
      </c>
      <c r="J250" s="169">
        <f t="shared" si="49"/>
        <v>189.66</v>
      </c>
      <c r="K250" s="1">
        <f t="shared" si="50"/>
        <v>0</v>
      </c>
      <c r="L250" s="1"/>
      <c r="M250" s="1">
        <f>ROUND(F250*(G250),2)</f>
        <v>0</v>
      </c>
      <c r="N250" s="1">
        <v>8.76</v>
      </c>
      <c r="O250" s="1"/>
      <c r="P250" s="168">
        <v>2.1000000000000001E-2</v>
      </c>
      <c r="Q250" s="174"/>
      <c r="R250" s="174">
        <v>2.1000000000000001E-2</v>
      </c>
      <c r="S250" s="150">
        <f>ROUND(F250*(R250),3)</f>
        <v>0.45500000000000002</v>
      </c>
      <c r="V250" s="175"/>
      <c r="Z250">
        <v>0</v>
      </c>
    </row>
    <row r="251" spans="1:26" x14ac:dyDescent="0.25">
      <c r="A251" s="150"/>
      <c r="B251" s="150"/>
      <c r="C251" s="150"/>
      <c r="D251" s="150" t="s">
        <v>88</v>
      </c>
      <c r="E251" s="150"/>
      <c r="F251" s="150"/>
      <c r="G251" s="153"/>
      <c r="H251" s="153">
        <f>ROUND((SUM(M244:M250))/1,2)</f>
        <v>0</v>
      </c>
      <c r="I251" s="153">
        <f>ROUND((SUM(I244:I250))/1,2)</f>
        <v>0</v>
      </c>
      <c r="J251" s="150"/>
      <c r="K251" s="150"/>
      <c r="L251" s="150">
        <f>ROUND((SUM(L244:L250))/1,2)</f>
        <v>0</v>
      </c>
      <c r="M251" s="150">
        <f>ROUND((SUM(M244:M250))/1,2)</f>
        <v>0</v>
      </c>
      <c r="N251" s="150"/>
      <c r="O251" s="150"/>
      <c r="P251" s="176">
        <f>ROUND((SUM(P244:P250))/1,2)</f>
        <v>0.05</v>
      </c>
      <c r="Q251" s="147"/>
      <c r="R251" s="147"/>
      <c r="S251" s="176">
        <f>ROUND((SUM(S244:S250))/1,2)</f>
        <v>2.38</v>
      </c>
      <c r="T251" s="147"/>
      <c r="U251" s="147"/>
      <c r="V251" s="147"/>
      <c r="W251" s="147"/>
      <c r="X251" s="147"/>
      <c r="Y251" s="147"/>
      <c r="Z251" s="147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S252" s="1"/>
    </row>
    <row r="253" spans="1:26" x14ac:dyDescent="0.25">
      <c r="A253" s="150"/>
      <c r="B253" s="150"/>
      <c r="C253" s="150"/>
      <c r="D253" s="150" t="s">
        <v>89</v>
      </c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47"/>
      <c r="R253" s="147"/>
      <c r="S253" s="150"/>
      <c r="T253" s="147"/>
      <c r="U253" s="147"/>
      <c r="V253" s="147"/>
      <c r="W253" s="147"/>
      <c r="X253" s="147"/>
      <c r="Y253" s="147"/>
      <c r="Z253" s="147"/>
    </row>
    <row r="254" spans="1:26" ht="24.95" customHeight="1" x14ac:dyDescent="0.25">
      <c r="A254" s="172"/>
      <c r="B254" s="169" t="s">
        <v>501</v>
      </c>
      <c r="C254" s="173" t="s">
        <v>502</v>
      </c>
      <c r="D254" s="169" t="s">
        <v>503</v>
      </c>
      <c r="E254" s="169" t="s">
        <v>137</v>
      </c>
      <c r="F254" s="170">
        <v>95</v>
      </c>
      <c r="G254" s="171"/>
      <c r="H254" s="169"/>
      <c r="I254" s="171">
        <f>ROUND(F254*(G254+H254),2)</f>
        <v>0</v>
      </c>
      <c r="J254" s="169">
        <f>ROUND(F254*(N254),2)</f>
        <v>1981.7</v>
      </c>
      <c r="K254" s="1">
        <f>ROUND(F254*(O254),2)</f>
        <v>0</v>
      </c>
      <c r="L254" s="1">
        <f>ROUND(F254*(G254),2)</f>
        <v>0</v>
      </c>
      <c r="M254" s="1"/>
      <c r="N254" s="1">
        <v>20.86</v>
      </c>
      <c r="O254" s="1"/>
      <c r="P254" s="168">
        <v>5.1659999999999998E-2</v>
      </c>
      <c r="Q254" s="174"/>
      <c r="R254" s="174">
        <v>5.1659999999999998E-2</v>
      </c>
      <c r="S254" s="150">
        <f>ROUND(F254*(R254),3)</f>
        <v>4.9080000000000004</v>
      </c>
      <c r="V254" s="175"/>
      <c r="Z254">
        <v>0</v>
      </c>
    </row>
    <row r="255" spans="1:26" ht="24.95" customHeight="1" x14ac:dyDescent="0.25">
      <c r="A255" s="172"/>
      <c r="B255" s="169" t="s">
        <v>501</v>
      </c>
      <c r="C255" s="173" t="s">
        <v>504</v>
      </c>
      <c r="D255" s="169" t="s">
        <v>505</v>
      </c>
      <c r="E255" s="169" t="s">
        <v>225</v>
      </c>
      <c r="F255" s="170">
        <v>0.02</v>
      </c>
      <c r="G255" s="177"/>
      <c r="H255" s="177"/>
      <c r="I255" s="177">
        <f>ROUND(F255*(G255+H255),2)</f>
        <v>0</v>
      </c>
      <c r="J255" s="169">
        <f>ROUND(F255*(N255),2)</f>
        <v>0.4</v>
      </c>
      <c r="K255" s="1">
        <f>ROUND(F255*(O255),2)</f>
        <v>0</v>
      </c>
      <c r="L255" s="1">
        <f>ROUND(F255*(G255),2)</f>
        <v>0</v>
      </c>
      <c r="M255" s="1"/>
      <c r="N255" s="1">
        <v>19.82</v>
      </c>
      <c r="O255" s="1"/>
      <c r="P255" s="161"/>
      <c r="Q255" s="174"/>
      <c r="R255" s="174"/>
      <c r="S255" s="150"/>
      <c r="V255" s="175"/>
      <c r="Z255">
        <v>0</v>
      </c>
    </row>
    <row r="256" spans="1:26" x14ac:dyDescent="0.25">
      <c r="A256" s="150"/>
      <c r="B256" s="150"/>
      <c r="C256" s="150"/>
      <c r="D256" s="150" t="s">
        <v>89</v>
      </c>
      <c r="E256" s="150"/>
      <c r="F256" s="150"/>
      <c r="G256" s="153"/>
      <c r="H256" s="153">
        <f>ROUND((SUM(M253:M255))/1,2)</f>
        <v>0</v>
      </c>
      <c r="I256" s="153">
        <f>ROUND((SUM(I253:I255))/1,2)</f>
        <v>0</v>
      </c>
      <c r="J256" s="150"/>
      <c r="K256" s="150"/>
      <c r="L256" s="150">
        <f>ROUND((SUM(L253:L255))/1,2)</f>
        <v>0</v>
      </c>
      <c r="M256" s="150">
        <f>ROUND((SUM(M253:M255))/1,2)</f>
        <v>0</v>
      </c>
      <c r="N256" s="150"/>
      <c r="O256" s="150"/>
      <c r="P256" s="176">
        <f>ROUND((SUM(P253:P255))/1,2)</f>
        <v>0.05</v>
      </c>
      <c r="Q256" s="147"/>
      <c r="R256" s="147"/>
      <c r="S256" s="176">
        <f>ROUND((SUM(S253:S255))/1,2)</f>
        <v>4.91</v>
      </c>
      <c r="T256" s="147"/>
      <c r="U256" s="147"/>
      <c r="V256" s="147"/>
      <c r="W256" s="147"/>
      <c r="X256" s="147"/>
      <c r="Y256" s="147"/>
      <c r="Z256" s="147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S257" s="1"/>
    </row>
    <row r="258" spans="1:26" x14ac:dyDescent="0.25">
      <c r="A258" s="150"/>
      <c r="B258" s="150"/>
      <c r="C258" s="150"/>
      <c r="D258" s="150" t="s">
        <v>90</v>
      </c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47"/>
      <c r="R258" s="147"/>
      <c r="S258" s="150"/>
      <c r="T258" s="147"/>
      <c r="U258" s="147"/>
      <c r="V258" s="147"/>
      <c r="W258" s="147"/>
      <c r="X258" s="147"/>
      <c r="Y258" s="147"/>
      <c r="Z258" s="147"/>
    </row>
    <row r="259" spans="1:26" ht="24.95" customHeight="1" x14ac:dyDescent="0.25">
      <c r="A259" s="172"/>
      <c r="B259" s="169" t="s">
        <v>506</v>
      </c>
      <c r="C259" s="173" t="s">
        <v>507</v>
      </c>
      <c r="D259" s="169" t="s">
        <v>508</v>
      </c>
      <c r="E259" s="169" t="s">
        <v>137</v>
      </c>
      <c r="F259" s="170">
        <v>71.760000000000005</v>
      </c>
      <c r="G259" s="171"/>
      <c r="H259" s="169"/>
      <c r="I259" s="171">
        <f>ROUND(F259*(G259+H259),2)</f>
        <v>0</v>
      </c>
      <c r="J259" s="169">
        <f>ROUND(F259*(N259),2)</f>
        <v>673.11</v>
      </c>
      <c r="K259" s="1">
        <f>ROUND(F259*(O259),2)</f>
        <v>0</v>
      </c>
      <c r="L259" s="1">
        <f>ROUND(F259*(G259),2)</f>
        <v>0</v>
      </c>
      <c r="M259" s="1"/>
      <c r="N259" s="1">
        <v>9.3800000000000008</v>
      </c>
      <c r="O259" s="1"/>
      <c r="P259" s="168">
        <v>3.3400000000000001E-3</v>
      </c>
      <c r="Q259" s="174"/>
      <c r="R259" s="174">
        <v>3.3400000000000001E-3</v>
      </c>
      <c r="S259" s="150">
        <f>ROUND(F259*(R259),3)</f>
        <v>0.24</v>
      </c>
      <c r="V259" s="175"/>
      <c r="Z259">
        <v>0</v>
      </c>
    </row>
    <row r="260" spans="1:26" ht="24.95" customHeight="1" x14ac:dyDescent="0.25">
      <c r="A260" s="172"/>
      <c r="B260" s="169" t="s">
        <v>506</v>
      </c>
      <c r="C260" s="173" t="s">
        <v>509</v>
      </c>
      <c r="D260" s="169" t="s">
        <v>510</v>
      </c>
      <c r="E260" s="169" t="s">
        <v>137</v>
      </c>
      <c r="F260" s="170">
        <v>71.760000000000005</v>
      </c>
      <c r="G260" s="171"/>
      <c r="H260" s="169"/>
      <c r="I260" s="171">
        <f>ROUND(F260*(G260+H260),2)</f>
        <v>0</v>
      </c>
      <c r="J260" s="169">
        <f>ROUND(F260*(N260),2)</f>
        <v>231.78</v>
      </c>
      <c r="K260" s="1">
        <f>ROUND(F260*(O260),2)</f>
        <v>0</v>
      </c>
      <c r="L260" s="1">
        <f>ROUND(F260*(G260),2)</f>
        <v>0</v>
      </c>
      <c r="M260" s="1"/>
      <c r="N260" s="1">
        <v>3.23</v>
      </c>
      <c r="O260" s="1"/>
      <c r="P260" s="161"/>
      <c r="Q260" s="174"/>
      <c r="R260" s="174"/>
      <c r="S260" s="150"/>
      <c r="V260" s="175"/>
      <c r="Z260">
        <v>0</v>
      </c>
    </row>
    <row r="261" spans="1:26" ht="24.95" customHeight="1" x14ac:dyDescent="0.25">
      <c r="A261" s="172"/>
      <c r="B261" s="169" t="s">
        <v>506</v>
      </c>
      <c r="C261" s="173" t="s">
        <v>511</v>
      </c>
      <c r="D261" s="169" t="s">
        <v>512</v>
      </c>
      <c r="E261" s="169" t="s">
        <v>225</v>
      </c>
      <c r="F261" s="170">
        <v>7.0000000000000007E-2</v>
      </c>
      <c r="G261" s="177"/>
      <c r="H261" s="177"/>
      <c r="I261" s="177">
        <f>ROUND(F261*(G261+H261),2)</f>
        <v>0</v>
      </c>
      <c r="J261" s="169">
        <f>ROUND(F261*(N261),2)</f>
        <v>0.96</v>
      </c>
      <c r="K261" s="1">
        <f>ROUND(F261*(O261),2)</f>
        <v>0</v>
      </c>
      <c r="L261" s="1">
        <f>ROUND(F261*(G261),2)</f>
        <v>0</v>
      </c>
      <c r="M261" s="1"/>
      <c r="N261" s="1">
        <v>13.77</v>
      </c>
      <c r="O261" s="1"/>
      <c r="P261" s="161"/>
      <c r="Q261" s="174"/>
      <c r="R261" s="174"/>
      <c r="S261" s="150"/>
      <c r="V261" s="175"/>
      <c r="Z261">
        <v>0</v>
      </c>
    </row>
    <row r="262" spans="1:26" ht="24.95" customHeight="1" x14ac:dyDescent="0.25">
      <c r="A262" s="172"/>
      <c r="B262" s="169" t="s">
        <v>496</v>
      </c>
      <c r="C262" s="173" t="s">
        <v>513</v>
      </c>
      <c r="D262" s="169" t="s">
        <v>514</v>
      </c>
      <c r="E262" s="169" t="s">
        <v>137</v>
      </c>
      <c r="F262" s="170">
        <v>73.912999999999997</v>
      </c>
      <c r="G262" s="171"/>
      <c r="H262" s="169"/>
      <c r="I262" s="171">
        <f>ROUND(F262*(G262+H262),2)</f>
        <v>0</v>
      </c>
      <c r="J262" s="169">
        <f>ROUND(F262*(N262),2)</f>
        <v>472.3</v>
      </c>
      <c r="K262" s="1">
        <f>ROUND(F262*(O262),2)</f>
        <v>0</v>
      </c>
      <c r="L262" s="1"/>
      <c r="M262" s="1">
        <f>ROUND(F262*(G262),2)</f>
        <v>0</v>
      </c>
      <c r="N262" s="1">
        <v>6.39</v>
      </c>
      <c r="O262" s="1"/>
      <c r="P262" s="168">
        <v>1.0500000000000001E-2</v>
      </c>
      <c r="Q262" s="174"/>
      <c r="R262" s="174">
        <v>1.0500000000000001E-2</v>
      </c>
      <c r="S262" s="150">
        <f>ROUND(F262*(R262),3)</f>
        <v>0.77600000000000002</v>
      </c>
      <c r="V262" s="175"/>
      <c r="Z262">
        <v>0</v>
      </c>
    </row>
    <row r="263" spans="1:26" x14ac:dyDescent="0.25">
      <c r="A263" s="150"/>
      <c r="B263" s="150"/>
      <c r="C263" s="150"/>
      <c r="D263" s="150" t="s">
        <v>90</v>
      </c>
      <c r="E263" s="150"/>
      <c r="F263" s="150"/>
      <c r="G263" s="153"/>
      <c r="H263" s="153">
        <f>ROUND((SUM(M258:M262))/1,2)</f>
        <v>0</v>
      </c>
      <c r="I263" s="153">
        <f>ROUND((SUM(I258:I262))/1,2)</f>
        <v>0</v>
      </c>
      <c r="J263" s="150"/>
      <c r="K263" s="150"/>
      <c r="L263" s="150">
        <f>ROUND((SUM(L258:L262))/1,2)</f>
        <v>0</v>
      </c>
      <c r="M263" s="150">
        <f>ROUND((SUM(M258:M262))/1,2)</f>
        <v>0</v>
      </c>
      <c r="N263" s="150"/>
      <c r="O263" s="150"/>
      <c r="P263" s="176">
        <f>ROUND((SUM(P258:P262))/1,2)</f>
        <v>0.01</v>
      </c>
      <c r="Q263" s="147"/>
      <c r="R263" s="147"/>
      <c r="S263" s="176">
        <f>ROUND((SUM(S258:S262))/1,2)</f>
        <v>1.02</v>
      </c>
      <c r="T263" s="147"/>
      <c r="U263" s="147"/>
      <c r="V263" s="147"/>
      <c r="W263" s="147"/>
      <c r="X263" s="147"/>
      <c r="Y263" s="147"/>
      <c r="Z263" s="147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S264" s="1"/>
    </row>
    <row r="265" spans="1:26" x14ac:dyDescent="0.25">
      <c r="A265" s="150"/>
      <c r="B265" s="150"/>
      <c r="C265" s="150"/>
      <c r="D265" s="150" t="s">
        <v>91</v>
      </c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47"/>
      <c r="R265" s="147"/>
      <c r="S265" s="150"/>
      <c r="T265" s="147"/>
      <c r="U265" s="147"/>
      <c r="V265" s="147"/>
      <c r="W265" s="147"/>
      <c r="X265" s="147"/>
      <c r="Y265" s="147"/>
      <c r="Z265" s="147"/>
    </row>
    <row r="266" spans="1:26" ht="24.95" customHeight="1" x14ac:dyDescent="0.25">
      <c r="A266" s="172"/>
      <c r="B266" s="169" t="s">
        <v>515</v>
      </c>
      <c r="C266" s="173" t="s">
        <v>516</v>
      </c>
      <c r="D266" s="169" t="s">
        <v>517</v>
      </c>
      <c r="E266" s="169" t="s">
        <v>137</v>
      </c>
      <c r="F266" s="170">
        <v>447.46699999999998</v>
      </c>
      <c r="G266" s="171"/>
      <c r="H266" s="169"/>
      <c r="I266" s="171">
        <f>ROUND(F266*(G266+H266),2)</f>
        <v>0</v>
      </c>
      <c r="J266" s="169">
        <f>ROUND(F266*(N266),2)</f>
        <v>1592.98</v>
      </c>
      <c r="K266" s="1">
        <f>ROUND(F266*(O266),2)</f>
        <v>0</v>
      </c>
      <c r="L266" s="1">
        <f>ROUND(F266*(G266),2)</f>
        <v>0</v>
      </c>
      <c r="M266" s="1"/>
      <c r="N266" s="1">
        <v>3.56</v>
      </c>
      <c r="O266" s="1"/>
      <c r="P266" s="168">
        <v>8.7000000000000001E-4</v>
      </c>
      <c r="Q266" s="174"/>
      <c r="R266" s="174">
        <v>8.7000000000000001E-4</v>
      </c>
      <c r="S266" s="150">
        <f>ROUND(F266*(R266),3)</f>
        <v>0.38900000000000001</v>
      </c>
      <c r="V266" s="175"/>
      <c r="Z266">
        <v>0</v>
      </c>
    </row>
    <row r="267" spans="1:26" ht="24.95" customHeight="1" x14ac:dyDescent="0.25">
      <c r="A267" s="172"/>
      <c r="B267" s="169" t="s">
        <v>515</v>
      </c>
      <c r="C267" s="173" t="s">
        <v>518</v>
      </c>
      <c r="D267" s="169" t="s">
        <v>519</v>
      </c>
      <c r="E267" s="169" t="s">
        <v>137</v>
      </c>
      <c r="F267" s="170">
        <v>166.6</v>
      </c>
      <c r="G267" s="171"/>
      <c r="H267" s="169"/>
      <c r="I267" s="171">
        <f>ROUND(F267*(G267+H267),2)</f>
        <v>0</v>
      </c>
      <c r="J267" s="169">
        <f>ROUND(F267*(N267),2)</f>
        <v>239.9</v>
      </c>
      <c r="K267" s="1">
        <f>ROUND(F267*(O267),2)</f>
        <v>0</v>
      </c>
      <c r="L267" s="1">
        <f>ROUND(F267*(G267),2)</f>
        <v>0</v>
      </c>
      <c r="M267" s="1"/>
      <c r="N267" s="1">
        <v>1.44</v>
      </c>
      <c r="O267" s="1"/>
      <c r="P267" s="168">
        <v>3.3E-4</v>
      </c>
      <c r="Q267" s="174"/>
      <c r="R267" s="174">
        <v>3.3E-4</v>
      </c>
      <c r="S267" s="150">
        <f>ROUND(F267*(R267),3)</f>
        <v>5.5E-2</v>
      </c>
      <c r="V267" s="175"/>
      <c r="Z267">
        <v>0</v>
      </c>
    </row>
    <row r="268" spans="1:26" x14ac:dyDescent="0.25">
      <c r="A268" s="150"/>
      <c r="B268" s="150"/>
      <c r="C268" s="150"/>
      <c r="D268" s="150" t="s">
        <v>91</v>
      </c>
      <c r="E268" s="150"/>
      <c r="F268" s="150"/>
      <c r="G268" s="153"/>
      <c r="H268" s="153">
        <f>ROUND((SUM(M265:M267))/1,2)</f>
        <v>0</v>
      </c>
      <c r="I268" s="153">
        <f>ROUND((SUM(I265:I267))/1,2)</f>
        <v>0</v>
      </c>
      <c r="J268" s="150"/>
      <c r="K268" s="150"/>
      <c r="L268" s="150">
        <f>ROUND((SUM(L265:L267))/1,2)</f>
        <v>0</v>
      </c>
      <c r="M268" s="150">
        <f>ROUND((SUM(M265:M267))/1,2)</f>
        <v>0</v>
      </c>
      <c r="N268" s="150"/>
      <c r="O268" s="150"/>
      <c r="P268" s="176">
        <f>ROUND((SUM(P265:P267))/1,2)</f>
        <v>0</v>
      </c>
      <c r="Q268" s="147"/>
      <c r="R268" s="147"/>
      <c r="S268" s="176">
        <f>ROUND((SUM(S265:S267))/1,2)</f>
        <v>0.44</v>
      </c>
      <c r="T268" s="147"/>
      <c r="U268" s="147"/>
      <c r="V268" s="147"/>
      <c r="W268" s="147"/>
      <c r="X268" s="147"/>
      <c r="Y268" s="147"/>
      <c r="Z268" s="147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S269" s="1"/>
    </row>
    <row r="270" spans="1:26" x14ac:dyDescent="0.25">
      <c r="A270" s="150"/>
      <c r="B270" s="150"/>
      <c r="C270" s="150"/>
      <c r="D270" s="150" t="s">
        <v>92</v>
      </c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47"/>
      <c r="R270" s="147"/>
      <c r="S270" s="150"/>
      <c r="T270" s="147"/>
      <c r="U270" s="147"/>
      <c r="V270" s="147"/>
      <c r="W270" s="147"/>
      <c r="X270" s="147"/>
      <c r="Y270" s="147"/>
      <c r="Z270" s="147"/>
    </row>
    <row r="271" spans="1:26" ht="35.1" customHeight="1" x14ac:dyDescent="0.25">
      <c r="A271" s="172"/>
      <c r="B271" s="169" t="s">
        <v>520</v>
      </c>
      <c r="C271" s="173" t="s">
        <v>521</v>
      </c>
      <c r="D271" s="169" t="s">
        <v>522</v>
      </c>
      <c r="E271" s="169" t="s">
        <v>137</v>
      </c>
      <c r="F271" s="170">
        <v>167</v>
      </c>
      <c r="G271" s="171"/>
      <c r="H271" s="169"/>
      <c r="I271" s="171">
        <f>ROUND(F271*(G271+H271),2)</f>
        <v>0</v>
      </c>
      <c r="J271" s="169">
        <f>ROUND(F271*(N271),2)</f>
        <v>145.29</v>
      </c>
      <c r="K271" s="1">
        <f>ROUND(F271*(O271),2)</f>
        <v>0</v>
      </c>
      <c r="L271" s="1">
        <f>ROUND(F271*(G271),2)</f>
        <v>0</v>
      </c>
      <c r="M271" s="1"/>
      <c r="N271" s="1">
        <v>0.87</v>
      </c>
      <c r="O271" s="1"/>
      <c r="P271" s="168">
        <v>3.3E-4</v>
      </c>
      <c r="Q271" s="174"/>
      <c r="R271" s="174">
        <v>3.3E-4</v>
      </c>
      <c r="S271" s="150">
        <f>ROUND(F271*(R271),3)</f>
        <v>5.5E-2</v>
      </c>
      <c r="V271" s="175"/>
      <c r="Z271">
        <v>0</v>
      </c>
    </row>
    <row r="272" spans="1:26" x14ac:dyDescent="0.25">
      <c r="A272" s="150"/>
      <c r="B272" s="150"/>
      <c r="C272" s="150"/>
      <c r="D272" s="150" t="s">
        <v>92</v>
      </c>
      <c r="E272" s="150"/>
      <c r="F272" s="150"/>
      <c r="G272" s="153"/>
      <c r="H272" s="153">
        <f>ROUND((SUM(M270:M271))/1,2)</f>
        <v>0</v>
      </c>
      <c r="I272" s="153">
        <f>ROUND((SUM(I270:I271))/1,2)</f>
        <v>0</v>
      </c>
      <c r="J272" s="150"/>
      <c r="K272" s="150"/>
      <c r="L272" s="150">
        <f>ROUND((SUM(L270:L271))/1,2)</f>
        <v>0</v>
      </c>
      <c r="M272" s="150">
        <f>ROUND((SUM(M270:M271))/1,2)</f>
        <v>0</v>
      </c>
      <c r="N272" s="150"/>
      <c r="O272" s="150"/>
      <c r="P272" s="176">
        <f>ROUND((SUM(P270:P271))/1,2)</f>
        <v>0</v>
      </c>
      <c r="Q272" s="147"/>
      <c r="R272" s="147"/>
      <c r="S272" s="176">
        <f>ROUND((SUM(S270:S271))/1,2)</f>
        <v>0.06</v>
      </c>
      <c r="T272" s="147"/>
      <c r="U272" s="147"/>
      <c r="V272" s="147"/>
      <c r="W272" s="147"/>
      <c r="X272" s="147"/>
      <c r="Y272" s="147"/>
      <c r="Z272" s="147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S273" s="1"/>
    </row>
    <row r="274" spans="1:26" x14ac:dyDescent="0.25">
      <c r="A274" s="150"/>
      <c r="B274" s="150"/>
      <c r="C274" s="150"/>
      <c r="D274" s="2" t="s">
        <v>72</v>
      </c>
      <c r="E274" s="150"/>
      <c r="F274" s="150"/>
      <c r="G274" s="153"/>
      <c r="H274" s="153">
        <f>ROUND((SUM(M81:M273))/2,2)</f>
        <v>0</v>
      </c>
      <c r="I274" s="153">
        <f>ROUND((SUM(I81:I273))/2,2)</f>
        <v>0</v>
      </c>
      <c r="J274" s="151"/>
      <c r="K274" s="150"/>
      <c r="L274" s="151">
        <f>ROUND((SUM(L81:L273))/2,2)</f>
        <v>0</v>
      </c>
      <c r="M274" s="151">
        <f>ROUND((SUM(M81:M273))/2,2)</f>
        <v>0</v>
      </c>
      <c r="N274" s="150"/>
      <c r="O274" s="150"/>
      <c r="P274" s="176">
        <f>ROUND((SUM(P81:P273))/2,2)</f>
        <v>3.17</v>
      </c>
      <c r="S274" s="176">
        <f>ROUND((SUM(S81:S273))/2,2)</f>
        <v>20.9</v>
      </c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S275" s="1"/>
    </row>
    <row r="276" spans="1:26" x14ac:dyDescent="0.25">
      <c r="A276" s="150"/>
      <c r="B276" s="150"/>
      <c r="C276" s="150"/>
      <c r="D276" s="2" t="s">
        <v>93</v>
      </c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47"/>
      <c r="R276" s="147"/>
      <c r="S276" s="150"/>
      <c r="T276" s="147"/>
      <c r="U276" s="147"/>
      <c r="V276" s="147"/>
      <c r="W276" s="147"/>
      <c r="X276" s="147"/>
      <c r="Y276" s="147"/>
      <c r="Z276" s="147"/>
    </row>
    <row r="277" spans="1:26" x14ac:dyDescent="0.25">
      <c r="A277" s="150"/>
      <c r="B277" s="150"/>
      <c r="C277" s="150"/>
      <c r="D277" s="150" t="s">
        <v>94</v>
      </c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47"/>
      <c r="R277" s="147"/>
      <c r="S277" s="150"/>
      <c r="T277" s="147"/>
      <c r="U277" s="147"/>
      <c r="V277" s="147"/>
      <c r="W277" s="147"/>
      <c r="X277" s="147"/>
      <c r="Y277" s="147"/>
      <c r="Z277" s="147"/>
    </row>
    <row r="278" spans="1:26" ht="24.95" customHeight="1" x14ac:dyDescent="0.25">
      <c r="A278" s="172"/>
      <c r="B278" s="169" t="s">
        <v>523</v>
      </c>
      <c r="C278" s="173" t="s">
        <v>524</v>
      </c>
      <c r="D278" s="169" t="s">
        <v>525</v>
      </c>
      <c r="E278" s="169" t="s">
        <v>145</v>
      </c>
      <c r="F278" s="170">
        <v>6</v>
      </c>
      <c r="G278" s="171"/>
      <c r="H278" s="169"/>
      <c r="I278" s="171">
        <f t="shared" ref="I278:I306" si="51">ROUND(F278*(G278+H278),2)</f>
        <v>0</v>
      </c>
      <c r="J278" s="169">
        <f t="shared" ref="J278:J306" si="52">ROUND(F278*(N278),2)</f>
        <v>3.78</v>
      </c>
      <c r="K278" s="1">
        <f t="shared" ref="K278:K306" si="53">ROUND(F278*(O278),2)</f>
        <v>0</v>
      </c>
      <c r="L278" s="1">
        <f t="shared" ref="L278:L292" si="54">ROUND(F278*(G278),2)</f>
        <v>0</v>
      </c>
      <c r="M278" s="1"/>
      <c r="N278" s="1">
        <v>0.63</v>
      </c>
      <c r="O278" s="1"/>
      <c r="P278" s="161"/>
      <c r="Q278" s="174"/>
      <c r="R278" s="174"/>
      <c r="S278" s="150"/>
      <c r="V278" s="175"/>
      <c r="Z278">
        <v>0</v>
      </c>
    </row>
    <row r="279" spans="1:26" ht="24.95" customHeight="1" x14ac:dyDescent="0.25">
      <c r="A279" s="172"/>
      <c r="B279" s="169" t="s">
        <v>523</v>
      </c>
      <c r="C279" s="173" t="s">
        <v>526</v>
      </c>
      <c r="D279" s="169" t="s">
        <v>527</v>
      </c>
      <c r="E279" s="169" t="s">
        <v>145</v>
      </c>
      <c r="F279" s="170">
        <v>20</v>
      </c>
      <c r="G279" s="171"/>
      <c r="H279" s="169"/>
      <c r="I279" s="171">
        <f t="shared" si="51"/>
        <v>0</v>
      </c>
      <c r="J279" s="169">
        <f t="shared" si="52"/>
        <v>11.2</v>
      </c>
      <c r="K279" s="1">
        <f t="shared" si="53"/>
        <v>0</v>
      </c>
      <c r="L279" s="1">
        <f t="shared" si="54"/>
        <v>0</v>
      </c>
      <c r="M279" s="1"/>
      <c r="N279" s="1">
        <v>0.56000000000000005</v>
      </c>
      <c r="O279" s="1"/>
      <c r="P279" s="161"/>
      <c r="Q279" s="174"/>
      <c r="R279" s="174"/>
      <c r="S279" s="150"/>
      <c r="V279" s="175"/>
      <c r="Z279">
        <v>0</v>
      </c>
    </row>
    <row r="280" spans="1:26" ht="24.95" customHeight="1" x14ac:dyDescent="0.25">
      <c r="A280" s="172"/>
      <c r="B280" s="169" t="s">
        <v>523</v>
      </c>
      <c r="C280" s="173" t="s">
        <v>528</v>
      </c>
      <c r="D280" s="169" t="s">
        <v>529</v>
      </c>
      <c r="E280" s="169" t="s">
        <v>205</v>
      </c>
      <c r="F280" s="170">
        <v>4</v>
      </c>
      <c r="G280" s="171"/>
      <c r="H280" s="169"/>
      <c r="I280" s="171">
        <f t="shared" si="51"/>
        <v>0</v>
      </c>
      <c r="J280" s="169">
        <f t="shared" si="52"/>
        <v>2.72</v>
      </c>
      <c r="K280" s="1">
        <f t="shared" si="53"/>
        <v>0</v>
      </c>
      <c r="L280" s="1">
        <f t="shared" si="54"/>
        <v>0</v>
      </c>
      <c r="M280" s="1"/>
      <c r="N280" s="1">
        <v>0.68</v>
      </c>
      <c r="O280" s="1"/>
      <c r="P280" s="161"/>
      <c r="Q280" s="174"/>
      <c r="R280" s="174"/>
      <c r="S280" s="150"/>
      <c r="V280" s="175"/>
      <c r="Z280">
        <v>0</v>
      </c>
    </row>
    <row r="281" spans="1:26" ht="24.95" customHeight="1" x14ac:dyDescent="0.25">
      <c r="A281" s="172"/>
      <c r="B281" s="169" t="s">
        <v>523</v>
      </c>
      <c r="C281" s="173" t="s">
        <v>530</v>
      </c>
      <c r="D281" s="169" t="s">
        <v>531</v>
      </c>
      <c r="E281" s="169" t="s">
        <v>205</v>
      </c>
      <c r="F281" s="170">
        <v>5</v>
      </c>
      <c r="G281" s="171"/>
      <c r="H281" s="169"/>
      <c r="I281" s="171">
        <f t="shared" si="51"/>
        <v>0</v>
      </c>
      <c r="J281" s="169">
        <f t="shared" si="52"/>
        <v>7.05</v>
      </c>
      <c r="K281" s="1">
        <f t="shared" si="53"/>
        <v>0</v>
      </c>
      <c r="L281" s="1">
        <f t="shared" si="54"/>
        <v>0</v>
      </c>
      <c r="M281" s="1"/>
      <c r="N281" s="1">
        <v>1.41</v>
      </c>
      <c r="O281" s="1"/>
      <c r="P281" s="161"/>
      <c r="Q281" s="174"/>
      <c r="R281" s="174"/>
      <c r="S281" s="150"/>
      <c r="V281" s="175"/>
      <c r="Z281">
        <v>0</v>
      </c>
    </row>
    <row r="282" spans="1:26" ht="24.95" customHeight="1" x14ac:dyDescent="0.25">
      <c r="A282" s="172"/>
      <c r="B282" s="169" t="s">
        <v>523</v>
      </c>
      <c r="C282" s="173" t="s">
        <v>532</v>
      </c>
      <c r="D282" s="169" t="s">
        <v>533</v>
      </c>
      <c r="E282" s="169" t="s">
        <v>205</v>
      </c>
      <c r="F282" s="170">
        <v>1</v>
      </c>
      <c r="G282" s="171"/>
      <c r="H282" s="169"/>
      <c r="I282" s="171">
        <f t="shared" si="51"/>
        <v>0</v>
      </c>
      <c r="J282" s="169">
        <f t="shared" si="52"/>
        <v>1.72</v>
      </c>
      <c r="K282" s="1">
        <f t="shared" si="53"/>
        <v>0</v>
      </c>
      <c r="L282" s="1">
        <f t="shared" si="54"/>
        <v>0</v>
      </c>
      <c r="M282" s="1"/>
      <c r="N282" s="1">
        <v>1.72</v>
      </c>
      <c r="O282" s="1"/>
      <c r="P282" s="161"/>
      <c r="Q282" s="174"/>
      <c r="R282" s="174"/>
      <c r="S282" s="150"/>
      <c r="V282" s="175"/>
      <c r="Z282">
        <v>0</v>
      </c>
    </row>
    <row r="283" spans="1:26" ht="24.95" customHeight="1" x14ac:dyDescent="0.25">
      <c r="A283" s="172"/>
      <c r="B283" s="169" t="s">
        <v>523</v>
      </c>
      <c r="C283" s="173" t="s">
        <v>534</v>
      </c>
      <c r="D283" s="169" t="s">
        <v>535</v>
      </c>
      <c r="E283" s="169" t="s">
        <v>205</v>
      </c>
      <c r="F283" s="170">
        <v>3</v>
      </c>
      <c r="G283" s="171"/>
      <c r="H283" s="169"/>
      <c r="I283" s="171">
        <f t="shared" si="51"/>
        <v>0</v>
      </c>
      <c r="J283" s="169">
        <f t="shared" si="52"/>
        <v>8.6999999999999993</v>
      </c>
      <c r="K283" s="1">
        <f t="shared" si="53"/>
        <v>0</v>
      </c>
      <c r="L283" s="1">
        <f t="shared" si="54"/>
        <v>0</v>
      </c>
      <c r="M283" s="1"/>
      <c r="N283" s="1">
        <v>2.9</v>
      </c>
      <c r="O283" s="1"/>
      <c r="P283" s="161"/>
      <c r="Q283" s="174"/>
      <c r="R283" s="174"/>
      <c r="S283" s="150"/>
      <c r="V283" s="175"/>
      <c r="Z283">
        <v>0</v>
      </c>
    </row>
    <row r="284" spans="1:26" ht="24.95" customHeight="1" x14ac:dyDescent="0.25">
      <c r="A284" s="172"/>
      <c r="B284" s="169" t="s">
        <v>523</v>
      </c>
      <c r="C284" s="173" t="s">
        <v>536</v>
      </c>
      <c r="D284" s="169" t="s">
        <v>537</v>
      </c>
      <c r="E284" s="169" t="s">
        <v>205</v>
      </c>
      <c r="F284" s="170">
        <v>11</v>
      </c>
      <c r="G284" s="171"/>
      <c r="H284" s="169"/>
      <c r="I284" s="171">
        <f t="shared" si="51"/>
        <v>0</v>
      </c>
      <c r="J284" s="169">
        <f t="shared" si="52"/>
        <v>10.34</v>
      </c>
      <c r="K284" s="1">
        <f t="shared" si="53"/>
        <v>0</v>
      </c>
      <c r="L284" s="1">
        <f t="shared" si="54"/>
        <v>0</v>
      </c>
      <c r="M284" s="1"/>
      <c r="N284" s="1">
        <v>0.94</v>
      </c>
      <c r="O284" s="1"/>
      <c r="P284" s="161"/>
      <c r="Q284" s="174"/>
      <c r="R284" s="174"/>
      <c r="S284" s="150"/>
      <c r="V284" s="175"/>
      <c r="Z284">
        <v>0</v>
      </c>
    </row>
    <row r="285" spans="1:26" ht="24.95" customHeight="1" x14ac:dyDescent="0.25">
      <c r="A285" s="172"/>
      <c r="B285" s="169" t="s">
        <v>523</v>
      </c>
      <c r="C285" s="173" t="s">
        <v>538</v>
      </c>
      <c r="D285" s="169" t="s">
        <v>539</v>
      </c>
      <c r="E285" s="169" t="s">
        <v>205</v>
      </c>
      <c r="F285" s="170">
        <v>20</v>
      </c>
      <c r="G285" s="171"/>
      <c r="H285" s="169"/>
      <c r="I285" s="171">
        <f t="shared" si="51"/>
        <v>0</v>
      </c>
      <c r="J285" s="169">
        <f t="shared" si="52"/>
        <v>48.2</v>
      </c>
      <c r="K285" s="1">
        <f t="shared" si="53"/>
        <v>0</v>
      </c>
      <c r="L285" s="1">
        <f t="shared" si="54"/>
        <v>0</v>
      </c>
      <c r="M285" s="1"/>
      <c r="N285" s="1">
        <v>2.41</v>
      </c>
      <c r="O285" s="1"/>
      <c r="P285" s="161"/>
      <c r="Q285" s="174"/>
      <c r="R285" s="174"/>
      <c r="S285" s="150"/>
      <c r="V285" s="175"/>
      <c r="Z285">
        <v>0</v>
      </c>
    </row>
    <row r="286" spans="1:26" ht="24.95" customHeight="1" x14ac:dyDescent="0.25">
      <c r="A286" s="172"/>
      <c r="B286" s="169" t="s">
        <v>523</v>
      </c>
      <c r="C286" s="173" t="s">
        <v>540</v>
      </c>
      <c r="D286" s="169" t="s">
        <v>541</v>
      </c>
      <c r="E286" s="169" t="s">
        <v>205</v>
      </c>
      <c r="F286" s="170">
        <v>8</v>
      </c>
      <c r="G286" s="171"/>
      <c r="H286" s="169"/>
      <c r="I286" s="171">
        <f t="shared" si="51"/>
        <v>0</v>
      </c>
      <c r="J286" s="169">
        <f t="shared" si="52"/>
        <v>46.4</v>
      </c>
      <c r="K286" s="1">
        <f t="shared" si="53"/>
        <v>0</v>
      </c>
      <c r="L286" s="1">
        <f t="shared" si="54"/>
        <v>0</v>
      </c>
      <c r="M286" s="1"/>
      <c r="N286" s="1">
        <v>5.8</v>
      </c>
      <c r="O286" s="1"/>
      <c r="P286" s="161"/>
      <c r="Q286" s="174"/>
      <c r="R286" s="174"/>
      <c r="S286" s="150"/>
      <c r="V286" s="175"/>
      <c r="Z286">
        <v>0</v>
      </c>
    </row>
    <row r="287" spans="1:26" ht="24.95" customHeight="1" x14ac:dyDescent="0.25">
      <c r="A287" s="172"/>
      <c r="B287" s="169" t="s">
        <v>523</v>
      </c>
      <c r="C287" s="173" t="s">
        <v>542</v>
      </c>
      <c r="D287" s="169" t="s">
        <v>543</v>
      </c>
      <c r="E287" s="169" t="s">
        <v>145</v>
      </c>
      <c r="F287" s="170">
        <v>16</v>
      </c>
      <c r="G287" s="171"/>
      <c r="H287" s="169"/>
      <c r="I287" s="171">
        <f t="shared" si="51"/>
        <v>0</v>
      </c>
      <c r="J287" s="169">
        <f t="shared" si="52"/>
        <v>8.9600000000000009</v>
      </c>
      <c r="K287" s="1">
        <f t="shared" si="53"/>
        <v>0</v>
      </c>
      <c r="L287" s="1">
        <f t="shared" si="54"/>
        <v>0</v>
      </c>
      <c r="M287" s="1"/>
      <c r="N287" s="1">
        <v>0.56000000000000005</v>
      </c>
      <c r="O287" s="1"/>
      <c r="P287" s="161"/>
      <c r="Q287" s="174"/>
      <c r="R287" s="174"/>
      <c r="S287" s="150"/>
      <c r="V287" s="175"/>
      <c r="Z287">
        <v>0</v>
      </c>
    </row>
    <row r="288" spans="1:26" ht="24.95" customHeight="1" x14ac:dyDescent="0.25">
      <c r="A288" s="172"/>
      <c r="B288" s="169" t="s">
        <v>523</v>
      </c>
      <c r="C288" s="173" t="s">
        <v>544</v>
      </c>
      <c r="D288" s="169" t="s">
        <v>545</v>
      </c>
      <c r="E288" s="169" t="s">
        <v>145</v>
      </c>
      <c r="F288" s="170">
        <v>130</v>
      </c>
      <c r="G288" s="171"/>
      <c r="H288" s="169"/>
      <c r="I288" s="171">
        <f t="shared" si="51"/>
        <v>0</v>
      </c>
      <c r="J288" s="169">
        <f t="shared" si="52"/>
        <v>54.6</v>
      </c>
      <c r="K288" s="1">
        <f t="shared" si="53"/>
        <v>0</v>
      </c>
      <c r="L288" s="1">
        <f t="shared" si="54"/>
        <v>0</v>
      </c>
      <c r="M288" s="1"/>
      <c r="N288" s="1">
        <v>0.42</v>
      </c>
      <c r="O288" s="1"/>
      <c r="P288" s="161"/>
      <c r="Q288" s="174"/>
      <c r="R288" s="174"/>
      <c r="S288" s="150"/>
      <c r="V288" s="175"/>
      <c r="Z288">
        <v>0</v>
      </c>
    </row>
    <row r="289" spans="1:26" ht="24.95" customHeight="1" x14ac:dyDescent="0.25">
      <c r="A289" s="172"/>
      <c r="B289" s="169" t="s">
        <v>523</v>
      </c>
      <c r="C289" s="173" t="s">
        <v>546</v>
      </c>
      <c r="D289" s="169" t="s">
        <v>547</v>
      </c>
      <c r="E289" s="169" t="s">
        <v>145</v>
      </c>
      <c r="F289" s="170">
        <v>250</v>
      </c>
      <c r="G289" s="171"/>
      <c r="H289" s="169"/>
      <c r="I289" s="171">
        <f t="shared" si="51"/>
        <v>0</v>
      </c>
      <c r="J289" s="169">
        <f t="shared" si="52"/>
        <v>105</v>
      </c>
      <c r="K289" s="1">
        <f t="shared" si="53"/>
        <v>0</v>
      </c>
      <c r="L289" s="1">
        <f t="shared" si="54"/>
        <v>0</v>
      </c>
      <c r="M289" s="1"/>
      <c r="N289" s="1">
        <v>0.42</v>
      </c>
      <c r="O289" s="1"/>
      <c r="P289" s="161"/>
      <c r="Q289" s="174"/>
      <c r="R289" s="174"/>
      <c r="S289" s="150"/>
      <c r="V289" s="175"/>
      <c r="Z289">
        <v>0</v>
      </c>
    </row>
    <row r="290" spans="1:26" ht="24.95" customHeight="1" x14ac:dyDescent="0.25">
      <c r="A290" s="172"/>
      <c r="B290" s="169" t="s">
        <v>548</v>
      </c>
      <c r="C290" s="173" t="s">
        <v>549</v>
      </c>
      <c r="D290" s="169" t="s">
        <v>550</v>
      </c>
      <c r="E290" s="169" t="s">
        <v>328</v>
      </c>
      <c r="F290" s="170">
        <v>1</v>
      </c>
      <c r="G290" s="171"/>
      <c r="H290" s="169"/>
      <c r="I290" s="171">
        <f t="shared" si="51"/>
        <v>0</v>
      </c>
      <c r="J290" s="169">
        <f t="shared" si="52"/>
        <v>250.34</v>
      </c>
      <c r="K290" s="1">
        <f t="shared" si="53"/>
        <v>0</v>
      </c>
      <c r="L290" s="1">
        <f t="shared" si="54"/>
        <v>0</v>
      </c>
      <c r="M290" s="1"/>
      <c r="N290" s="1">
        <v>250.34</v>
      </c>
      <c r="O290" s="1"/>
      <c r="P290" s="161"/>
      <c r="Q290" s="174"/>
      <c r="R290" s="174"/>
      <c r="S290" s="150"/>
      <c r="V290" s="175"/>
      <c r="Z290">
        <v>0</v>
      </c>
    </row>
    <row r="291" spans="1:26" ht="24.95" customHeight="1" x14ac:dyDescent="0.25">
      <c r="A291" s="172"/>
      <c r="B291" s="169" t="s">
        <v>138</v>
      </c>
      <c r="C291" s="173" t="s">
        <v>551</v>
      </c>
      <c r="D291" s="169" t="s">
        <v>552</v>
      </c>
      <c r="E291" s="169" t="s">
        <v>321</v>
      </c>
      <c r="F291" s="170">
        <v>8</v>
      </c>
      <c r="G291" s="171"/>
      <c r="H291" s="169"/>
      <c r="I291" s="171">
        <f t="shared" si="51"/>
        <v>0</v>
      </c>
      <c r="J291" s="169">
        <f t="shared" si="52"/>
        <v>208.24</v>
      </c>
      <c r="K291" s="1">
        <f t="shared" si="53"/>
        <v>0</v>
      </c>
      <c r="L291" s="1">
        <f t="shared" si="54"/>
        <v>0</v>
      </c>
      <c r="M291" s="1"/>
      <c r="N291" s="1">
        <v>26.03</v>
      </c>
      <c r="O291" s="1"/>
      <c r="P291" s="161"/>
      <c r="Q291" s="174"/>
      <c r="R291" s="174"/>
      <c r="S291" s="150"/>
      <c r="V291" s="175"/>
      <c r="Z291">
        <v>0</v>
      </c>
    </row>
    <row r="292" spans="1:26" ht="24.95" customHeight="1" x14ac:dyDescent="0.25">
      <c r="A292" s="172"/>
      <c r="B292" s="169" t="s">
        <v>138</v>
      </c>
      <c r="C292" s="173" t="s">
        <v>553</v>
      </c>
      <c r="D292" s="169" t="s">
        <v>554</v>
      </c>
      <c r="E292" s="169" t="s">
        <v>205</v>
      </c>
      <c r="F292" s="170">
        <v>1</v>
      </c>
      <c r="G292" s="171"/>
      <c r="H292" s="169"/>
      <c r="I292" s="171">
        <f t="shared" si="51"/>
        <v>0</v>
      </c>
      <c r="J292" s="169">
        <f t="shared" si="52"/>
        <v>41.72</v>
      </c>
      <c r="K292" s="1">
        <f t="shared" si="53"/>
        <v>0</v>
      </c>
      <c r="L292" s="1">
        <f t="shared" si="54"/>
        <v>0</v>
      </c>
      <c r="M292" s="1"/>
      <c r="N292" s="1">
        <v>41.72</v>
      </c>
      <c r="O292" s="1"/>
      <c r="P292" s="161"/>
      <c r="Q292" s="174"/>
      <c r="R292" s="174"/>
      <c r="S292" s="150"/>
      <c r="V292" s="175"/>
      <c r="Z292">
        <v>0</v>
      </c>
    </row>
    <row r="293" spans="1:26" ht="24.95" customHeight="1" x14ac:dyDescent="0.25">
      <c r="A293" s="172"/>
      <c r="B293" s="169" t="s">
        <v>555</v>
      </c>
      <c r="C293" s="173" t="s">
        <v>556</v>
      </c>
      <c r="D293" s="169" t="s">
        <v>557</v>
      </c>
      <c r="E293" s="169" t="s">
        <v>558</v>
      </c>
      <c r="F293" s="170">
        <v>36</v>
      </c>
      <c r="G293" s="171"/>
      <c r="H293" s="169"/>
      <c r="I293" s="171">
        <f t="shared" si="51"/>
        <v>0</v>
      </c>
      <c r="J293" s="169">
        <f t="shared" si="52"/>
        <v>447.84</v>
      </c>
      <c r="K293" s="1">
        <f t="shared" si="53"/>
        <v>0</v>
      </c>
      <c r="L293" s="1"/>
      <c r="M293" s="1">
        <f t="shared" ref="M293:M306" si="55">ROUND(F293*(G293),2)</f>
        <v>0</v>
      </c>
      <c r="N293" s="1">
        <v>12.44</v>
      </c>
      <c r="O293" s="1"/>
      <c r="P293" s="161"/>
      <c r="Q293" s="174"/>
      <c r="R293" s="174"/>
      <c r="S293" s="150"/>
      <c r="V293" s="175"/>
      <c r="Z293">
        <v>0</v>
      </c>
    </row>
    <row r="294" spans="1:26" ht="24.95" customHeight="1" x14ac:dyDescent="0.25">
      <c r="A294" s="172"/>
      <c r="B294" s="169" t="s">
        <v>559</v>
      </c>
      <c r="C294" s="173" t="s">
        <v>560</v>
      </c>
      <c r="D294" s="169" t="s">
        <v>561</v>
      </c>
      <c r="E294" s="169" t="s">
        <v>145</v>
      </c>
      <c r="F294" s="170">
        <v>136.5</v>
      </c>
      <c r="G294" s="171"/>
      <c r="H294" s="169"/>
      <c r="I294" s="171">
        <f t="shared" si="51"/>
        <v>0</v>
      </c>
      <c r="J294" s="169">
        <f t="shared" si="52"/>
        <v>43.68</v>
      </c>
      <c r="K294" s="1">
        <f t="shared" si="53"/>
        <v>0</v>
      </c>
      <c r="L294" s="1"/>
      <c r="M294" s="1">
        <f t="shared" si="55"/>
        <v>0</v>
      </c>
      <c r="N294" s="1">
        <v>0.32</v>
      </c>
      <c r="O294" s="1"/>
      <c r="P294" s="168">
        <v>1.1E-4</v>
      </c>
      <c r="Q294" s="174"/>
      <c r="R294" s="174">
        <v>1.1E-4</v>
      </c>
      <c r="S294" s="150">
        <f>ROUND(F294*(R294),3)</f>
        <v>1.4999999999999999E-2</v>
      </c>
      <c r="V294" s="175"/>
      <c r="Z294">
        <v>0</v>
      </c>
    </row>
    <row r="295" spans="1:26" ht="24.95" customHeight="1" x14ac:dyDescent="0.25">
      <c r="A295" s="172"/>
      <c r="B295" s="169" t="s">
        <v>559</v>
      </c>
      <c r="C295" s="173" t="s">
        <v>562</v>
      </c>
      <c r="D295" s="169" t="s">
        <v>563</v>
      </c>
      <c r="E295" s="169" t="s">
        <v>145</v>
      </c>
      <c r="F295" s="170">
        <v>141.667</v>
      </c>
      <c r="G295" s="171"/>
      <c r="H295" s="169"/>
      <c r="I295" s="171">
        <f t="shared" si="51"/>
        <v>0</v>
      </c>
      <c r="J295" s="169">
        <f t="shared" si="52"/>
        <v>76.5</v>
      </c>
      <c r="K295" s="1">
        <f t="shared" si="53"/>
        <v>0</v>
      </c>
      <c r="L295" s="1"/>
      <c r="M295" s="1">
        <f t="shared" si="55"/>
        <v>0</v>
      </c>
      <c r="N295" s="1">
        <v>0.54</v>
      </c>
      <c r="O295" s="1"/>
      <c r="P295" s="168">
        <v>1.6000000000000001E-4</v>
      </c>
      <c r="Q295" s="174"/>
      <c r="R295" s="174">
        <v>1.6000000000000001E-4</v>
      </c>
      <c r="S295" s="150">
        <f>ROUND(F295*(R295),3)</f>
        <v>2.3E-2</v>
      </c>
      <c r="V295" s="175"/>
      <c r="Z295">
        <v>0</v>
      </c>
    </row>
    <row r="296" spans="1:26" ht="24.95" customHeight="1" x14ac:dyDescent="0.25">
      <c r="A296" s="172"/>
      <c r="B296" s="169" t="s">
        <v>559</v>
      </c>
      <c r="C296" s="173" t="s">
        <v>564</v>
      </c>
      <c r="D296" s="169" t="s">
        <v>565</v>
      </c>
      <c r="E296" s="169" t="s">
        <v>145</v>
      </c>
      <c r="F296" s="170">
        <v>115.07899999999999</v>
      </c>
      <c r="G296" s="171"/>
      <c r="H296" s="169"/>
      <c r="I296" s="171">
        <f t="shared" si="51"/>
        <v>0</v>
      </c>
      <c r="J296" s="169">
        <f t="shared" si="52"/>
        <v>157.66</v>
      </c>
      <c r="K296" s="1">
        <f t="shared" si="53"/>
        <v>0</v>
      </c>
      <c r="L296" s="1"/>
      <c r="M296" s="1">
        <f t="shared" si="55"/>
        <v>0</v>
      </c>
      <c r="N296" s="1">
        <v>1.37</v>
      </c>
      <c r="O296" s="1"/>
      <c r="P296" s="161"/>
      <c r="Q296" s="174"/>
      <c r="R296" s="174"/>
      <c r="S296" s="150"/>
      <c r="V296" s="175"/>
      <c r="Z296">
        <v>0</v>
      </c>
    </row>
    <row r="297" spans="1:26" ht="24.95" customHeight="1" x14ac:dyDescent="0.25">
      <c r="A297" s="172"/>
      <c r="B297" s="169" t="s">
        <v>559</v>
      </c>
      <c r="C297" s="173" t="s">
        <v>566</v>
      </c>
      <c r="D297" s="169" t="s">
        <v>567</v>
      </c>
      <c r="E297" s="169" t="s">
        <v>205</v>
      </c>
      <c r="F297" s="170">
        <v>11</v>
      </c>
      <c r="G297" s="171"/>
      <c r="H297" s="169"/>
      <c r="I297" s="171">
        <f t="shared" si="51"/>
        <v>0</v>
      </c>
      <c r="J297" s="169">
        <f t="shared" si="52"/>
        <v>19.579999999999998</v>
      </c>
      <c r="K297" s="1">
        <f t="shared" si="53"/>
        <v>0</v>
      </c>
      <c r="L297" s="1"/>
      <c r="M297" s="1">
        <f t="shared" si="55"/>
        <v>0</v>
      </c>
      <c r="N297" s="1">
        <v>1.78</v>
      </c>
      <c r="O297" s="1"/>
      <c r="P297" s="161"/>
      <c r="Q297" s="174"/>
      <c r="R297" s="174"/>
      <c r="S297" s="150"/>
      <c r="V297" s="175"/>
      <c r="Z297">
        <v>0</v>
      </c>
    </row>
    <row r="298" spans="1:26" ht="24.95" customHeight="1" x14ac:dyDescent="0.25">
      <c r="A298" s="172"/>
      <c r="B298" s="169" t="s">
        <v>559</v>
      </c>
      <c r="C298" s="173" t="s">
        <v>568</v>
      </c>
      <c r="D298" s="169" t="s">
        <v>569</v>
      </c>
      <c r="E298" s="169" t="s">
        <v>205</v>
      </c>
      <c r="F298" s="170">
        <v>20</v>
      </c>
      <c r="G298" s="171"/>
      <c r="H298" s="169"/>
      <c r="I298" s="171">
        <f t="shared" si="51"/>
        <v>0</v>
      </c>
      <c r="J298" s="169">
        <f t="shared" si="52"/>
        <v>45.6</v>
      </c>
      <c r="K298" s="1">
        <f t="shared" si="53"/>
        <v>0</v>
      </c>
      <c r="L298" s="1"/>
      <c r="M298" s="1">
        <f t="shared" si="55"/>
        <v>0</v>
      </c>
      <c r="N298" s="1">
        <v>2.2800000000000002</v>
      </c>
      <c r="O298" s="1"/>
      <c r="P298" s="168">
        <v>1E-4</v>
      </c>
      <c r="Q298" s="174"/>
      <c r="R298" s="174">
        <v>1E-4</v>
      </c>
      <c r="S298" s="150">
        <f>ROUND(F298*(R298),3)</f>
        <v>2E-3</v>
      </c>
      <c r="V298" s="175"/>
      <c r="Z298">
        <v>0</v>
      </c>
    </row>
    <row r="299" spans="1:26" ht="24.95" customHeight="1" x14ac:dyDescent="0.25">
      <c r="A299" s="172"/>
      <c r="B299" s="169" t="s">
        <v>559</v>
      </c>
      <c r="C299" s="173" t="s">
        <v>570</v>
      </c>
      <c r="D299" s="169" t="s">
        <v>571</v>
      </c>
      <c r="E299" s="169" t="s">
        <v>145</v>
      </c>
      <c r="F299" s="170">
        <v>6.3</v>
      </c>
      <c r="G299" s="171"/>
      <c r="H299" s="169"/>
      <c r="I299" s="171">
        <f t="shared" si="51"/>
        <v>0</v>
      </c>
      <c r="J299" s="169">
        <f t="shared" si="52"/>
        <v>7.88</v>
      </c>
      <c r="K299" s="1">
        <f t="shared" si="53"/>
        <v>0</v>
      </c>
      <c r="L299" s="1"/>
      <c r="M299" s="1">
        <f t="shared" si="55"/>
        <v>0</v>
      </c>
      <c r="N299" s="1">
        <v>1.25</v>
      </c>
      <c r="O299" s="1"/>
      <c r="P299" s="161"/>
      <c r="Q299" s="174"/>
      <c r="R299" s="174"/>
      <c r="S299" s="150"/>
      <c r="V299" s="175"/>
      <c r="Z299">
        <v>0</v>
      </c>
    </row>
    <row r="300" spans="1:26" ht="24.95" customHeight="1" x14ac:dyDescent="0.25">
      <c r="A300" s="172"/>
      <c r="B300" s="169" t="s">
        <v>559</v>
      </c>
      <c r="C300" s="173" t="s">
        <v>572</v>
      </c>
      <c r="D300" s="169" t="s">
        <v>573</v>
      </c>
      <c r="E300" s="169" t="s">
        <v>145</v>
      </c>
      <c r="F300" s="170">
        <v>21</v>
      </c>
      <c r="G300" s="171"/>
      <c r="H300" s="169"/>
      <c r="I300" s="171">
        <f t="shared" si="51"/>
        <v>0</v>
      </c>
      <c r="J300" s="169">
        <f t="shared" si="52"/>
        <v>35.909999999999997</v>
      </c>
      <c r="K300" s="1">
        <f t="shared" si="53"/>
        <v>0</v>
      </c>
      <c r="L300" s="1"/>
      <c r="M300" s="1">
        <f t="shared" si="55"/>
        <v>0</v>
      </c>
      <c r="N300" s="1">
        <v>1.71</v>
      </c>
      <c r="O300" s="1"/>
      <c r="P300" s="161"/>
      <c r="Q300" s="174"/>
      <c r="R300" s="174"/>
      <c r="S300" s="150"/>
      <c r="V300" s="175"/>
      <c r="Z300">
        <v>0</v>
      </c>
    </row>
    <row r="301" spans="1:26" ht="24.95" customHeight="1" x14ac:dyDescent="0.25">
      <c r="A301" s="172"/>
      <c r="B301" s="169" t="s">
        <v>559</v>
      </c>
      <c r="C301" s="173" t="s">
        <v>574</v>
      </c>
      <c r="D301" s="169" t="s">
        <v>575</v>
      </c>
      <c r="E301" s="169" t="s">
        <v>205</v>
      </c>
      <c r="F301" s="170">
        <v>4</v>
      </c>
      <c r="G301" s="171"/>
      <c r="H301" s="169"/>
      <c r="I301" s="171">
        <f t="shared" si="51"/>
        <v>0</v>
      </c>
      <c r="J301" s="169">
        <f t="shared" si="52"/>
        <v>0.44</v>
      </c>
      <c r="K301" s="1">
        <f t="shared" si="53"/>
        <v>0</v>
      </c>
      <c r="L301" s="1"/>
      <c r="M301" s="1">
        <f t="shared" si="55"/>
        <v>0</v>
      </c>
      <c r="N301" s="1">
        <v>0.11</v>
      </c>
      <c r="O301" s="1"/>
      <c r="P301" s="161"/>
      <c r="Q301" s="174"/>
      <c r="R301" s="174"/>
      <c r="S301" s="150"/>
      <c r="V301" s="175"/>
      <c r="Z301">
        <v>0</v>
      </c>
    </row>
    <row r="302" spans="1:26" ht="24.95" customHeight="1" x14ac:dyDescent="0.25">
      <c r="A302" s="172"/>
      <c r="B302" s="169" t="s">
        <v>559</v>
      </c>
      <c r="C302" s="173" t="s">
        <v>576</v>
      </c>
      <c r="D302" s="169" t="s">
        <v>577</v>
      </c>
      <c r="E302" s="169" t="s">
        <v>205</v>
      </c>
      <c r="F302" s="170">
        <v>5</v>
      </c>
      <c r="G302" s="171"/>
      <c r="H302" s="169"/>
      <c r="I302" s="171">
        <f t="shared" si="51"/>
        <v>0</v>
      </c>
      <c r="J302" s="169">
        <f t="shared" si="52"/>
        <v>0.75</v>
      </c>
      <c r="K302" s="1">
        <f t="shared" si="53"/>
        <v>0</v>
      </c>
      <c r="L302" s="1"/>
      <c r="M302" s="1">
        <f t="shared" si="55"/>
        <v>0</v>
      </c>
      <c r="N302" s="1">
        <v>0.15</v>
      </c>
      <c r="O302" s="1"/>
      <c r="P302" s="161"/>
      <c r="Q302" s="174"/>
      <c r="R302" s="174"/>
      <c r="S302" s="150"/>
      <c r="V302" s="175"/>
      <c r="Z302">
        <v>0</v>
      </c>
    </row>
    <row r="303" spans="1:26" ht="24.95" customHeight="1" x14ac:dyDescent="0.25">
      <c r="A303" s="172"/>
      <c r="B303" s="169" t="s">
        <v>559</v>
      </c>
      <c r="C303" s="173" t="s">
        <v>578</v>
      </c>
      <c r="D303" s="169" t="s">
        <v>579</v>
      </c>
      <c r="E303" s="169" t="s">
        <v>205</v>
      </c>
      <c r="F303" s="170">
        <v>3</v>
      </c>
      <c r="G303" s="171"/>
      <c r="H303" s="169"/>
      <c r="I303" s="171">
        <f t="shared" si="51"/>
        <v>0</v>
      </c>
      <c r="J303" s="169">
        <f t="shared" si="52"/>
        <v>2.64</v>
      </c>
      <c r="K303" s="1">
        <f t="shared" si="53"/>
        <v>0</v>
      </c>
      <c r="L303" s="1"/>
      <c r="M303" s="1">
        <f t="shared" si="55"/>
        <v>0</v>
      </c>
      <c r="N303" s="1">
        <v>0.88</v>
      </c>
      <c r="O303" s="1"/>
      <c r="P303" s="161"/>
      <c r="Q303" s="174"/>
      <c r="R303" s="174"/>
      <c r="S303" s="150"/>
      <c r="V303" s="175"/>
      <c r="Z303">
        <v>0</v>
      </c>
    </row>
    <row r="304" spans="1:26" ht="24.95" customHeight="1" x14ac:dyDescent="0.25">
      <c r="A304" s="172"/>
      <c r="B304" s="169" t="s">
        <v>559</v>
      </c>
      <c r="C304" s="173" t="s">
        <v>580</v>
      </c>
      <c r="D304" s="169" t="s">
        <v>581</v>
      </c>
      <c r="E304" s="169" t="s">
        <v>205</v>
      </c>
      <c r="F304" s="170">
        <v>1</v>
      </c>
      <c r="G304" s="171"/>
      <c r="H304" s="169"/>
      <c r="I304" s="171">
        <f t="shared" si="51"/>
        <v>0</v>
      </c>
      <c r="J304" s="169">
        <f t="shared" si="52"/>
        <v>1.02</v>
      </c>
      <c r="K304" s="1">
        <f t="shared" si="53"/>
        <v>0</v>
      </c>
      <c r="L304" s="1"/>
      <c r="M304" s="1">
        <f t="shared" si="55"/>
        <v>0</v>
      </c>
      <c r="N304" s="1">
        <v>1.02</v>
      </c>
      <c r="O304" s="1"/>
      <c r="P304" s="161"/>
      <c r="Q304" s="174"/>
      <c r="R304" s="174"/>
      <c r="S304" s="150"/>
      <c r="V304" s="175"/>
      <c r="Z304">
        <v>0</v>
      </c>
    </row>
    <row r="305" spans="1:26" ht="24.95" customHeight="1" x14ac:dyDescent="0.25">
      <c r="A305" s="172"/>
      <c r="B305" s="169" t="s">
        <v>559</v>
      </c>
      <c r="C305" s="173" t="s">
        <v>582</v>
      </c>
      <c r="D305" s="169" t="s">
        <v>583</v>
      </c>
      <c r="E305" s="169" t="s">
        <v>205</v>
      </c>
      <c r="F305" s="170">
        <v>8</v>
      </c>
      <c r="G305" s="171"/>
      <c r="H305" s="169"/>
      <c r="I305" s="171">
        <f t="shared" si="51"/>
        <v>0</v>
      </c>
      <c r="J305" s="169">
        <f t="shared" si="52"/>
        <v>55.52</v>
      </c>
      <c r="K305" s="1">
        <f t="shared" si="53"/>
        <v>0</v>
      </c>
      <c r="L305" s="1"/>
      <c r="M305" s="1">
        <f t="shared" si="55"/>
        <v>0</v>
      </c>
      <c r="N305" s="1">
        <v>6.9399999999999995</v>
      </c>
      <c r="O305" s="1"/>
      <c r="P305" s="161"/>
      <c r="Q305" s="174"/>
      <c r="R305" s="174"/>
      <c r="S305" s="150"/>
      <c r="V305" s="175"/>
      <c r="Z305">
        <v>0</v>
      </c>
    </row>
    <row r="306" spans="1:26" ht="24.95" customHeight="1" x14ac:dyDescent="0.25">
      <c r="A306" s="172"/>
      <c r="B306" s="169" t="s">
        <v>559</v>
      </c>
      <c r="C306" s="173" t="s">
        <v>584</v>
      </c>
      <c r="D306" s="169" t="s">
        <v>585</v>
      </c>
      <c r="E306" s="169" t="s">
        <v>586</v>
      </c>
      <c r="F306" s="170">
        <v>15.826000000000001</v>
      </c>
      <c r="G306" s="171"/>
      <c r="H306" s="169"/>
      <c r="I306" s="171">
        <f t="shared" si="51"/>
        <v>0</v>
      </c>
      <c r="J306" s="169">
        <f t="shared" si="52"/>
        <v>15.03</v>
      </c>
      <c r="K306" s="1">
        <f t="shared" si="53"/>
        <v>0</v>
      </c>
      <c r="L306" s="1"/>
      <c r="M306" s="1">
        <f t="shared" si="55"/>
        <v>0</v>
      </c>
      <c r="N306" s="1">
        <v>0.95</v>
      </c>
      <c r="O306" s="1"/>
      <c r="P306" s="168">
        <v>1E-3</v>
      </c>
      <c r="Q306" s="174"/>
      <c r="R306" s="174">
        <v>1E-3</v>
      </c>
      <c r="S306" s="150">
        <f>ROUND(F306*(R306),3)</f>
        <v>1.6E-2</v>
      </c>
      <c r="V306" s="175"/>
      <c r="Z306">
        <v>0</v>
      </c>
    </row>
    <row r="307" spans="1:26" x14ac:dyDescent="0.25">
      <c r="A307" s="150"/>
      <c r="B307" s="150"/>
      <c r="C307" s="150"/>
      <c r="D307" s="150" t="s">
        <v>94</v>
      </c>
      <c r="E307" s="150"/>
      <c r="F307" s="150"/>
      <c r="G307" s="153"/>
      <c r="H307" s="153"/>
      <c r="I307" s="153">
        <f>ROUND((SUM(I277:I306))/1,2)</f>
        <v>0</v>
      </c>
      <c r="J307" s="150"/>
      <c r="K307" s="150"/>
      <c r="L307" s="150">
        <f>ROUND((SUM(L277:L306))/1,2)</f>
        <v>0</v>
      </c>
      <c r="M307" s="150">
        <f>ROUND((SUM(M277:M306))/1,2)</f>
        <v>0</v>
      </c>
      <c r="N307" s="150"/>
      <c r="O307" s="150"/>
      <c r="P307" s="176"/>
      <c r="S307" s="168">
        <f>ROUND((SUM(S277:S306))/1,2)</f>
        <v>0.06</v>
      </c>
      <c r="V307">
        <f>ROUND((SUM(V277:V306))/1,2)</f>
        <v>0</v>
      </c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S308" s="1"/>
    </row>
    <row r="309" spans="1:26" x14ac:dyDescent="0.25">
      <c r="A309" s="150"/>
      <c r="B309" s="150"/>
      <c r="C309" s="150"/>
      <c r="D309" s="2" t="s">
        <v>93</v>
      </c>
      <c r="E309" s="150"/>
      <c r="F309" s="150"/>
      <c r="G309" s="153"/>
      <c r="H309" s="153">
        <f>ROUND((SUM(M276:M308))/2,2)</f>
        <v>0</v>
      </c>
      <c r="I309" s="153">
        <f>ROUND((SUM(I276:I308))/2,2)</f>
        <v>0</v>
      </c>
      <c r="J309" s="150"/>
      <c r="K309" s="150"/>
      <c r="L309" s="150">
        <f>ROUND((SUM(L276:L308))/2,2)</f>
        <v>0</v>
      </c>
      <c r="M309" s="150">
        <f>ROUND((SUM(M276:M308))/2,2)</f>
        <v>0</v>
      </c>
      <c r="N309" s="150"/>
      <c r="O309" s="150"/>
      <c r="P309" s="176"/>
      <c r="S309" s="176">
        <f>ROUND((SUM(S276:S308))/2,2)</f>
        <v>0.06</v>
      </c>
      <c r="V309">
        <f>ROUND((SUM(V276:V308))/2,2)</f>
        <v>0</v>
      </c>
    </row>
    <row r="310" spans="1:26" x14ac:dyDescent="0.25">
      <c r="A310" s="178"/>
      <c r="B310" s="178"/>
      <c r="C310" s="178"/>
      <c r="D310" s="178" t="s">
        <v>95</v>
      </c>
      <c r="E310" s="178"/>
      <c r="F310" s="178"/>
      <c r="G310" s="179"/>
      <c r="H310" s="179">
        <f>ROUND((SUM(M9:M309))/3,2)</f>
        <v>0</v>
      </c>
      <c r="I310" s="179">
        <f>ROUND((SUM(I9:I309))/3,2)</f>
        <v>0</v>
      </c>
      <c r="J310" s="178"/>
      <c r="K310" s="178">
        <f>ROUND((SUM(K9:K309))/3,2)</f>
        <v>0</v>
      </c>
      <c r="L310" s="178">
        <f>ROUND((SUM(L9:L309))/3,2)</f>
        <v>0</v>
      </c>
      <c r="M310" s="178">
        <f>ROUND((SUM(M9:M309))/3,2)</f>
        <v>0</v>
      </c>
      <c r="N310" s="178"/>
      <c r="O310" s="178"/>
      <c r="P310" s="180"/>
      <c r="Q310" s="181"/>
      <c r="R310" s="181"/>
      <c r="S310" s="194">
        <f>ROUND((SUM(S9:S309))/3,2)</f>
        <v>136.97</v>
      </c>
      <c r="T310" s="181"/>
      <c r="U310" s="181"/>
      <c r="V310" s="181">
        <f>ROUND((SUM(V9:V309))/3,2)</f>
        <v>0</v>
      </c>
      <c r="Z310">
        <f>(SUM(Z9:Z309))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Obecný klub Zámutov - rekonštrukcia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14317</vt:lpstr>
      <vt:lpstr>Rekap 14317</vt:lpstr>
      <vt:lpstr>SO 14317</vt:lpstr>
      <vt:lpstr>'Rekap 14317'!Názvy_tlače</vt:lpstr>
      <vt:lpstr>'SO 14317'!Názvy_tlače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2019-09-19T18:25:43Z</dcterms:created>
  <dcterms:modified xsi:type="dcterms:W3CDTF">2019-09-19T18:47:08Z</dcterms:modified>
</cp:coreProperties>
</file>